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activeTab="1"/>
  </bookViews>
  <sheets>
    <sheet name="HOMBRES" sheetId="4" r:id="rId1"/>
    <sheet name="MUJERES" sheetId="5" r:id="rId2"/>
  </sheets>
  <calcPr calcId="124519"/>
</workbook>
</file>

<file path=xl/calcChain.xml><?xml version="1.0" encoding="utf-8"?>
<calcChain xmlns="http://schemas.openxmlformats.org/spreadsheetml/2006/main">
  <c r="G181" i="5"/>
  <c r="G180"/>
  <c r="G179"/>
  <c r="G178"/>
  <c r="G177"/>
  <c r="G176"/>
  <c r="G175"/>
  <c r="G174"/>
  <c r="G173"/>
  <c r="G172"/>
  <c r="G171"/>
  <c r="G170"/>
  <c r="G169"/>
  <c r="G168"/>
  <c r="G167"/>
  <c r="G166"/>
  <c r="G165"/>
  <c r="G164"/>
  <c r="G163"/>
  <c r="G162"/>
  <c r="G161"/>
  <c r="G160"/>
  <c r="G159"/>
  <c r="G158"/>
  <c r="G157"/>
  <c r="G156"/>
  <c r="G155"/>
  <c r="G154"/>
  <c r="G153"/>
  <c r="G152"/>
  <c r="G151"/>
  <c r="G150"/>
  <c r="G149"/>
  <c r="G148"/>
  <c r="G147"/>
  <c r="G146"/>
  <c r="G145"/>
  <c r="G144"/>
  <c r="G143"/>
  <c r="G142"/>
  <c r="G141"/>
  <c r="G140"/>
  <c r="G139"/>
  <c r="G138"/>
  <c r="G137"/>
  <c r="G136"/>
  <c r="G135"/>
  <c r="G134"/>
  <c r="G133"/>
  <c r="G132"/>
  <c r="G131"/>
  <c r="G130"/>
  <c r="G129"/>
  <c r="G128"/>
  <c r="G127"/>
  <c r="G126"/>
  <c r="AL125"/>
  <c r="AJ125"/>
  <c r="AG125"/>
  <c r="AF125"/>
  <c r="AD125"/>
  <c r="AA125"/>
  <c r="Z125"/>
  <c r="U125"/>
  <c r="S125"/>
  <c r="O125"/>
  <c r="P125" s="1"/>
  <c r="M125"/>
  <c r="I125"/>
  <c r="J125" s="1"/>
  <c r="AN125" s="1"/>
  <c r="AO125" s="1"/>
  <c r="G125"/>
  <c r="AJ124"/>
  <c r="AG124"/>
  <c r="AF124"/>
  <c r="AD124"/>
  <c r="AK124" s="1"/>
  <c r="AL124" s="1"/>
  <c r="Z124"/>
  <c r="AA124" s="1"/>
  <c r="U124"/>
  <c r="T124"/>
  <c r="S124"/>
  <c r="P124"/>
  <c r="O124"/>
  <c r="M124"/>
  <c r="I124"/>
  <c r="AM124" s="1"/>
  <c r="G124"/>
  <c r="AM123"/>
  <c r="AL123"/>
  <c r="AJ123"/>
  <c r="AF123"/>
  <c r="AG123" s="1"/>
  <c r="AD123"/>
  <c r="AA123"/>
  <c r="Z123"/>
  <c r="U123"/>
  <c r="S123"/>
  <c r="M123"/>
  <c r="O123" s="1"/>
  <c r="P123" s="1"/>
  <c r="J123"/>
  <c r="AN123" s="1"/>
  <c r="AO123" s="1"/>
  <c r="I123"/>
  <c r="G123"/>
  <c r="AK122"/>
  <c r="AL122" s="1"/>
  <c r="AJ122"/>
  <c r="AD122"/>
  <c r="AF122" s="1"/>
  <c r="AG122" s="1"/>
  <c r="AA122"/>
  <c r="Z122"/>
  <c r="T122"/>
  <c r="U122" s="1"/>
  <c r="S122"/>
  <c r="M122"/>
  <c r="O122" s="1"/>
  <c r="P122" s="1"/>
  <c r="J122"/>
  <c r="I122"/>
  <c r="AM122" s="1"/>
  <c r="G122"/>
  <c r="AJ121"/>
  <c r="AD121"/>
  <c r="AF121" s="1"/>
  <c r="AG121" s="1"/>
  <c r="AA121"/>
  <c r="Z121"/>
  <c r="U121"/>
  <c r="S121"/>
  <c r="P121"/>
  <c r="O121"/>
  <c r="M121"/>
  <c r="J121"/>
  <c r="I121"/>
  <c r="G121"/>
  <c r="AJ120"/>
  <c r="AK120" s="1"/>
  <c r="AL120" s="1"/>
  <c r="AG120"/>
  <c r="AF120"/>
  <c r="AD120"/>
  <c r="Z120"/>
  <c r="AA120" s="1"/>
  <c r="U120"/>
  <c r="S120"/>
  <c r="P120"/>
  <c r="O120"/>
  <c r="M120"/>
  <c r="I120"/>
  <c r="J120" s="1"/>
  <c r="G120"/>
  <c r="AL119"/>
  <c r="AK119"/>
  <c r="AJ119"/>
  <c r="AF119"/>
  <c r="AG119" s="1"/>
  <c r="AD119"/>
  <c r="Z119"/>
  <c r="AM119" s="1"/>
  <c r="P119"/>
  <c r="O119"/>
  <c r="M119"/>
  <c r="I119"/>
  <c r="J119" s="1"/>
  <c r="G119"/>
  <c r="AJ118"/>
  <c r="AK118" s="1"/>
  <c r="AL118" s="1"/>
  <c r="AG118"/>
  <c r="AF118"/>
  <c r="AD118"/>
  <c r="AA118"/>
  <c r="Z118"/>
  <c r="U118"/>
  <c r="S118"/>
  <c r="O118"/>
  <c r="P118" s="1"/>
  <c r="M118"/>
  <c r="I118"/>
  <c r="G118"/>
  <c r="AJ117"/>
  <c r="AG117"/>
  <c r="AF117"/>
  <c r="AD117"/>
  <c r="AK117" s="1"/>
  <c r="AL117" s="1"/>
  <c r="Z117"/>
  <c r="AA117" s="1"/>
  <c r="U117"/>
  <c r="S117"/>
  <c r="O117"/>
  <c r="P117" s="1"/>
  <c r="M117"/>
  <c r="J117"/>
  <c r="I117"/>
  <c r="G117"/>
  <c r="AJ116"/>
  <c r="AD116"/>
  <c r="AK116" s="1"/>
  <c r="AL116" s="1"/>
  <c r="AA116"/>
  <c r="Z116"/>
  <c r="S116"/>
  <c r="M116"/>
  <c r="T116" s="1"/>
  <c r="U116" s="1"/>
  <c r="J116"/>
  <c r="I116"/>
  <c r="AM116" s="1"/>
  <c r="G116"/>
  <c r="AJ115"/>
  <c r="AF115"/>
  <c r="AG115" s="1"/>
  <c r="AD115"/>
  <c r="AK115" s="1"/>
  <c r="AL115" s="1"/>
  <c r="AA115"/>
  <c r="Z115"/>
  <c r="U115"/>
  <c r="S115"/>
  <c r="M115"/>
  <c r="O115" s="1"/>
  <c r="P115" s="1"/>
  <c r="J115"/>
  <c r="AN115" s="1"/>
  <c r="AO115" s="1"/>
  <c r="I115"/>
  <c r="AM115" s="1"/>
  <c r="G115"/>
  <c r="AK114"/>
  <c r="AL114" s="1"/>
  <c r="AJ114"/>
  <c r="AD114"/>
  <c r="AF114" s="1"/>
  <c r="AG114" s="1"/>
  <c r="AA114"/>
  <c r="Z114"/>
  <c r="T114"/>
  <c r="U114" s="1"/>
  <c r="S114"/>
  <c r="M114"/>
  <c r="O114" s="1"/>
  <c r="P114" s="1"/>
  <c r="J114"/>
  <c r="I114"/>
  <c r="AM114" s="1"/>
  <c r="G114"/>
  <c r="AJ113"/>
  <c r="AK113" s="1"/>
  <c r="AL113" s="1"/>
  <c r="AG113"/>
  <c r="AF113"/>
  <c r="AD113"/>
  <c r="AA113"/>
  <c r="Z113"/>
  <c r="S113"/>
  <c r="T113" s="1"/>
  <c r="U113" s="1"/>
  <c r="P113"/>
  <c r="O113"/>
  <c r="M113"/>
  <c r="J113"/>
  <c r="I113"/>
  <c r="G113"/>
  <c r="AJ112"/>
  <c r="AK112" s="1"/>
  <c r="AL112" s="1"/>
  <c r="AG112"/>
  <c r="AF112"/>
  <c r="AD112"/>
  <c r="Z112"/>
  <c r="AM112" s="1"/>
  <c r="U112"/>
  <c r="S112"/>
  <c r="P112"/>
  <c r="O112"/>
  <c r="M112"/>
  <c r="I112"/>
  <c r="J112" s="1"/>
  <c r="G112"/>
  <c r="AL111"/>
  <c r="AK111"/>
  <c r="AJ111"/>
  <c r="AF111"/>
  <c r="AG111" s="1"/>
  <c r="AD111"/>
  <c r="Z111"/>
  <c r="AA111" s="1"/>
  <c r="U111"/>
  <c r="T111"/>
  <c r="S111"/>
  <c r="O111"/>
  <c r="P111" s="1"/>
  <c r="M111"/>
  <c r="I111"/>
  <c r="AM111" s="1"/>
  <c r="G111"/>
  <c r="AJ110"/>
  <c r="AG110"/>
  <c r="AF110"/>
  <c r="AD110"/>
  <c r="AK110" s="1"/>
  <c r="AL110" s="1"/>
  <c r="Z110"/>
  <c r="AA110" s="1"/>
  <c r="U110"/>
  <c r="S110"/>
  <c r="O110"/>
  <c r="P110" s="1"/>
  <c r="M110"/>
  <c r="J110"/>
  <c r="I110"/>
  <c r="G110"/>
  <c r="AJ109"/>
  <c r="AD109"/>
  <c r="AK109" s="1"/>
  <c r="AL109" s="1"/>
  <c r="AA109"/>
  <c r="Z109"/>
  <c r="U109"/>
  <c r="S109"/>
  <c r="M109"/>
  <c r="O109" s="1"/>
  <c r="P109" s="1"/>
  <c r="J109"/>
  <c r="AN109" s="1"/>
  <c r="AO109" s="1"/>
  <c r="I109"/>
  <c r="AM109" s="1"/>
  <c r="G109"/>
  <c r="AJ108"/>
  <c r="AK108" s="1"/>
  <c r="AL108" s="1"/>
  <c r="AD108"/>
  <c r="AF108" s="1"/>
  <c r="AG108" s="1"/>
  <c r="AA108"/>
  <c r="Z108"/>
  <c r="U108"/>
  <c r="S108"/>
  <c r="P108"/>
  <c r="O108"/>
  <c r="M108"/>
  <c r="J108"/>
  <c r="AN108" s="1"/>
  <c r="AO108" s="1"/>
  <c r="I108"/>
  <c r="AM108" s="1"/>
  <c r="G108"/>
  <c r="AJ107"/>
  <c r="AK107" s="1"/>
  <c r="AL107" s="1"/>
  <c r="AG107"/>
  <c r="AF107"/>
  <c r="AD107"/>
  <c r="Z107"/>
  <c r="AA107" s="1"/>
  <c r="S107"/>
  <c r="T107" s="1"/>
  <c r="U107" s="1"/>
  <c r="P107"/>
  <c r="O107"/>
  <c r="M107"/>
  <c r="I107"/>
  <c r="AM107" s="1"/>
  <c r="G107"/>
  <c r="AJ106"/>
  <c r="AK106" s="1"/>
  <c r="AL106" s="1"/>
  <c r="AG106"/>
  <c r="AF106"/>
  <c r="AD106"/>
  <c r="AA106"/>
  <c r="Z106"/>
  <c r="U106"/>
  <c r="S106"/>
  <c r="O106"/>
  <c r="P106" s="1"/>
  <c r="M106"/>
  <c r="I106"/>
  <c r="AM106" s="1"/>
  <c r="G106"/>
  <c r="AJ105"/>
  <c r="AG105"/>
  <c r="AF105"/>
  <c r="AD105"/>
  <c r="AK105" s="1"/>
  <c r="AL105" s="1"/>
  <c r="Z105"/>
  <c r="AA105" s="1"/>
  <c r="S105"/>
  <c r="P105"/>
  <c r="O105"/>
  <c r="M105"/>
  <c r="T105" s="1"/>
  <c r="U105" s="1"/>
  <c r="I105"/>
  <c r="J105" s="1"/>
  <c r="AN105" s="1"/>
  <c r="AO105" s="1"/>
  <c r="G105"/>
  <c r="AL104"/>
  <c r="AK104"/>
  <c r="AJ104"/>
  <c r="AF104"/>
  <c r="AG104" s="1"/>
  <c r="AD104"/>
  <c r="Z104"/>
  <c r="AM104" s="1"/>
  <c r="U104"/>
  <c r="S104"/>
  <c r="M104"/>
  <c r="O104" s="1"/>
  <c r="P104" s="1"/>
  <c r="J104"/>
  <c r="I104"/>
  <c r="G104"/>
  <c r="AK103"/>
  <c r="AL103" s="1"/>
  <c r="AJ103"/>
  <c r="AF103"/>
  <c r="AG103" s="1"/>
  <c r="AD103"/>
  <c r="AA103"/>
  <c r="Z103"/>
  <c r="O103"/>
  <c r="P103" s="1"/>
  <c r="M103"/>
  <c r="I103"/>
  <c r="AM103" s="1"/>
  <c r="G103"/>
  <c r="AJ102"/>
  <c r="AG102"/>
  <c r="AF102"/>
  <c r="AD102"/>
  <c r="AK102" s="1"/>
  <c r="AL102" s="1"/>
  <c r="Z102"/>
  <c r="AA102" s="1"/>
  <c r="U102"/>
  <c r="S102"/>
  <c r="O102"/>
  <c r="P102" s="1"/>
  <c r="M102"/>
  <c r="J102"/>
  <c r="AN102" s="1"/>
  <c r="AO102" s="1"/>
  <c r="I102"/>
  <c r="G102"/>
  <c r="AJ101"/>
  <c r="AD101"/>
  <c r="AK101" s="1"/>
  <c r="AL101" s="1"/>
  <c r="AA101"/>
  <c r="Z101"/>
  <c r="U101"/>
  <c r="S101"/>
  <c r="M101"/>
  <c r="O101" s="1"/>
  <c r="P101" s="1"/>
  <c r="J101"/>
  <c r="I101"/>
  <c r="G101"/>
  <c r="AJ100"/>
  <c r="AK100" s="1"/>
  <c r="AL100" s="1"/>
  <c r="AD100"/>
  <c r="AF100" s="1"/>
  <c r="AG100" s="1"/>
  <c r="AA100"/>
  <c r="Z100"/>
  <c r="S100"/>
  <c r="T100" s="1"/>
  <c r="U100" s="1"/>
  <c r="M100"/>
  <c r="O100" s="1"/>
  <c r="P100" s="1"/>
  <c r="J100"/>
  <c r="I100"/>
  <c r="AM100" s="1"/>
  <c r="G100"/>
  <c r="AK99"/>
  <c r="AL99" s="1"/>
  <c r="AJ99"/>
  <c r="AD99"/>
  <c r="AF99" s="1"/>
  <c r="AG99" s="1"/>
  <c r="AA99"/>
  <c r="AN99" s="1"/>
  <c r="AO99" s="1"/>
  <c r="Z99"/>
  <c r="AM99" s="1"/>
  <c r="O99"/>
  <c r="P99" s="1"/>
  <c r="M99"/>
  <c r="J99"/>
  <c r="I99"/>
  <c r="G99"/>
  <c r="AJ98"/>
  <c r="AD98"/>
  <c r="AK98" s="1"/>
  <c r="AL98" s="1"/>
  <c r="AA98"/>
  <c r="Z98"/>
  <c r="U98"/>
  <c r="S98"/>
  <c r="M98"/>
  <c r="O98" s="1"/>
  <c r="P98" s="1"/>
  <c r="J98"/>
  <c r="I98"/>
  <c r="AM98" s="1"/>
  <c r="G98"/>
  <c r="AL97"/>
  <c r="AJ97"/>
  <c r="AG97"/>
  <c r="AF97"/>
  <c r="AD97"/>
  <c r="AA97"/>
  <c r="Z97"/>
  <c r="U97"/>
  <c r="S97"/>
  <c r="O97"/>
  <c r="P97" s="1"/>
  <c r="M97"/>
  <c r="I97"/>
  <c r="AM97" s="1"/>
  <c r="G97"/>
  <c r="AJ96"/>
  <c r="AG96"/>
  <c r="AF96"/>
  <c r="AD96"/>
  <c r="AK96" s="1"/>
  <c r="AL96" s="1"/>
  <c r="Z96"/>
  <c r="AA96" s="1"/>
  <c r="S96"/>
  <c r="P96"/>
  <c r="O96"/>
  <c r="M96"/>
  <c r="T96" s="1"/>
  <c r="U96" s="1"/>
  <c r="I96"/>
  <c r="J96" s="1"/>
  <c r="AN96" s="1"/>
  <c r="AO96" s="1"/>
  <c r="G96"/>
  <c r="AM95"/>
  <c r="AL95"/>
  <c r="AJ95"/>
  <c r="AD95"/>
  <c r="AF95" s="1"/>
  <c r="AG95" s="1"/>
  <c r="AA95"/>
  <c r="Z95"/>
  <c r="P95"/>
  <c r="O95"/>
  <c r="M95"/>
  <c r="I95"/>
  <c r="J95" s="1"/>
  <c r="AN95" s="1"/>
  <c r="AO95" s="1"/>
  <c r="G95"/>
  <c r="AJ94"/>
  <c r="AF94"/>
  <c r="AG94" s="1"/>
  <c r="AD94"/>
  <c r="AK94" s="1"/>
  <c r="AL94" s="1"/>
  <c r="Z94"/>
  <c r="AM94" s="1"/>
  <c r="U94"/>
  <c r="S94"/>
  <c r="M94"/>
  <c r="O94" s="1"/>
  <c r="P94" s="1"/>
  <c r="J94"/>
  <c r="I94"/>
  <c r="G94"/>
  <c r="AK93"/>
  <c r="AL93" s="1"/>
  <c r="AJ93"/>
  <c r="AF93"/>
  <c r="AG93" s="1"/>
  <c r="AD93"/>
  <c r="AA93"/>
  <c r="Z93"/>
  <c r="U93"/>
  <c r="S93"/>
  <c r="M93"/>
  <c r="O93" s="1"/>
  <c r="P93" s="1"/>
  <c r="J93"/>
  <c r="AN93" s="1"/>
  <c r="AO93" s="1"/>
  <c r="I93"/>
  <c r="AM93" s="1"/>
  <c r="G93"/>
  <c r="AK92"/>
  <c r="AL92" s="1"/>
  <c r="AJ92"/>
  <c r="AD92"/>
  <c r="AF92" s="1"/>
  <c r="AG92" s="1"/>
  <c r="AA92"/>
  <c r="Z92"/>
  <c r="T92"/>
  <c r="U92" s="1"/>
  <c r="S92"/>
  <c r="M92"/>
  <c r="O92" s="1"/>
  <c r="P92" s="1"/>
  <c r="J92"/>
  <c r="I92"/>
  <c r="AM92" s="1"/>
  <c r="G92"/>
  <c r="AJ91"/>
  <c r="AK91" s="1"/>
  <c r="AL91" s="1"/>
  <c r="AD91"/>
  <c r="AF91" s="1"/>
  <c r="AG91" s="1"/>
  <c r="AA91"/>
  <c r="Z91"/>
  <c r="U91"/>
  <c r="S91"/>
  <c r="P91"/>
  <c r="O91"/>
  <c r="M91"/>
  <c r="J91"/>
  <c r="AN91" s="1"/>
  <c r="AO91" s="1"/>
  <c r="I91"/>
  <c r="AM91" s="1"/>
  <c r="G91"/>
  <c r="AJ90"/>
  <c r="AK90" s="1"/>
  <c r="AL90" s="1"/>
  <c r="AG90"/>
  <c r="AF90"/>
  <c r="AD90"/>
  <c r="Z90"/>
  <c r="U90"/>
  <c r="S90"/>
  <c r="P90"/>
  <c r="O90"/>
  <c r="M90"/>
  <c r="I90"/>
  <c r="J90" s="1"/>
  <c r="G90"/>
  <c r="AL89"/>
  <c r="AK89"/>
  <c r="AJ89"/>
  <c r="AF89"/>
  <c r="AG89" s="1"/>
  <c r="AD89"/>
  <c r="Z89"/>
  <c r="AM89" s="1"/>
  <c r="U89"/>
  <c r="S89"/>
  <c r="M89"/>
  <c r="O89" s="1"/>
  <c r="P89" s="1"/>
  <c r="J89"/>
  <c r="I89"/>
  <c r="G89"/>
  <c r="AK88"/>
  <c r="AL88" s="1"/>
  <c r="AJ88"/>
  <c r="AF88"/>
  <c r="AG88" s="1"/>
  <c r="AD88"/>
  <c r="AA88"/>
  <c r="Z88"/>
  <c r="T88"/>
  <c r="U88" s="1"/>
  <c r="S88"/>
  <c r="O88"/>
  <c r="P88" s="1"/>
  <c r="M88"/>
  <c r="J88"/>
  <c r="I88"/>
  <c r="AM88" s="1"/>
  <c r="G88"/>
  <c r="AJ87"/>
  <c r="AD87"/>
  <c r="AK87" s="1"/>
  <c r="AL87" s="1"/>
  <c r="AA87"/>
  <c r="Z87"/>
  <c r="S87"/>
  <c r="M87"/>
  <c r="T87" s="1"/>
  <c r="U87" s="1"/>
  <c r="J87"/>
  <c r="I87"/>
  <c r="G87"/>
  <c r="AK86"/>
  <c r="AL86" s="1"/>
  <c r="AJ86"/>
  <c r="AF86"/>
  <c r="AG86" s="1"/>
  <c r="AD86"/>
  <c r="AA86"/>
  <c r="Z86"/>
  <c r="O86"/>
  <c r="P86" s="1"/>
  <c r="M86"/>
  <c r="I86"/>
  <c r="AM86" s="1"/>
  <c r="G86"/>
  <c r="AJ85"/>
  <c r="AG85"/>
  <c r="AF85"/>
  <c r="AD85"/>
  <c r="AK85" s="1"/>
  <c r="AL85" s="1"/>
  <c r="Z85"/>
  <c r="AA85" s="1"/>
  <c r="P85"/>
  <c r="O85"/>
  <c r="M85"/>
  <c r="J85"/>
  <c r="I85"/>
  <c r="G85"/>
  <c r="AJ84"/>
  <c r="AK84" s="1"/>
  <c r="AL84" s="1"/>
  <c r="AG84"/>
  <c r="AF84"/>
  <c r="AD84"/>
  <c r="Z84"/>
  <c r="AM84" s="1"/>
  <c r="U84"/>
  <c r="S84"/>
  <c r="P84"/>
  <c r="O84"/>
  <c r="M84"/>
  <c r="I84"/>
  <c r="J84" s="1"/>
  <c r="G84"/>
  <c r="AL83"/>
  <c r="AK83"/>
  <c r="AJ83"/>
  <c r="AF83"/>
  <c r="AG83" s="1"/>
  <c r="AD83"/>
  <c r="Z83"/>
  <c r="AA83" s="1"/>
  <c r="U83"/>
  <c r="T83"/>
  <c r="S83"/>
  <c r="O83"/>
  <c r="P83" s="1"/>
  <c r="M83"/>
  <c r="I83"/>
  <c r="AM83" s="1"/>
  <c r="G83"/>
  <c r="AJ82"/>
  <c r="AG82"/>
  <c r="AF82"/>
  <c r="AD82"/>
  <c r="AK82" s="1"/>
  <c r="AL82" s="1"/>
  <c r="Z82"/>
  <c r="AA82" s="1"/>
  <c r="S82"/>
  <c r="P82"/>
  <c r="O82"/>
  <c r="M82"/>
  <c r="T82" s="1"/>
  <c r="U82" s="1"/>
  <c r="I82"/>
  <c r="J82" s="1"/>
  <c r="AN82" s="1"/>
  <c r="AO82" s="1"/>
  <c r="G82"/>
  <c r="AL81"/>
  <c r="AK81"/>
  <c r="AJ81"/>
  <c r="AF81"/>
  <c r="AG81" s="1"/>
  <c r="AD81"/>
  <c r="Z81"/>
  <c r="AM81" s="1"/>
  <c r="U81"/>
  <c r="S81"/>
  <c r="M81"/>
  <c r="O81" s="1"/>
  <c r="P81" s="1"/>
  <c r="J81"/>
  <c r="I81"/>
  <c r="G81"/>
  <c r="AK80"/>
  <c r="AL80" s="1"/>
  <c r="AJ80"/>
  <c r="AF80"/>
  <c r="AG80" s="1"/>
  <c r="AD80"/>
  <c r="AA80"/>
  <c r="Z80"/>
  <c r="T80"/>
  <c r="U80" s="1"/>
  <c r="S80"/>
  <c r="O80"/>
  <c r="P80" s="1"/>
  <c r="M80"/>
  <c r="J80"/>
  <c r="AN80" s="1"/>
  <c r="AO80" s="1"/>
  <c r="I80"/>
  <c r="AM80" s="1"/>
  <c r="G80"/>
  <c r="AJ79"/>
  <c r="AD79"/>
  <c r="AK79" s="1"/>
  <c r="AL79" s="1"/>
  <c r="AA79"/>
  <c r="Z79"/>
  <c r="U79"/>
  <c r="S79"/>
  <c r="M79"/>
  <c r="O79" s="1"/>
  <c r="P79" s="1"/>
  <c r="J79"/>
  <c r="AN79" s="1"/>
  <c r="AO79" s="1"/>
  <c r="I79"/>
  <c r="AM79" s="1"/>
  <c r="G79"/>
  <c r="AJ78"/>
  <c r="AK78" s="1"/>
  <c r="AL78" s="1"/>
  <c r="AD78"/>
  <c r="AF78" s="1"/>
  <c r="AG78" s="1"/>
  <c r="AA78"/>
  <c r="Z78"/>
  <c r="S78"/>
  <c r="T78" s="1"/>
  <c r="U78" s="1"/>
  <c r="M78"/>
  <c r="O78" s="1"/>
  <c r="P78" s="1"/>
  <c r="J78"/>
  <c r="I78"/>
  <c r="G78"/>
  <c r="AL77"/>
  <c r="AJ77"/>
  <c r="AG77"/>
  <c r="AF77"/>
  <c r="AD77"/>
  <c r="Z77"/>
  <c r="AA77" s="1"/>
  <c r="U77"/>
  <c r="S77"/>
  <c r="P77"/>
  <c r="O77"/>
  <c r="M77"/>
  <c r="I77"/>
  <c r="J77" s="1"/>
  <c r="G77"/>
  <c r="AL76"/>
  <c r="AK76"/>
  <c r="AJ76"/>
  <c r="AF76"/>
  <c r="AG76" s="1"/>
  <c r="AD76"/>
  <c r="Z76"/>
  <c r="AM76" s="1"/>
  <c r="U76"/>
  <c r="S76"/>
  <c r="M76"/>
  <c r="O76" s="1"/>
  <c r="P76" s="1"/>
  <c r="J76"/>
  <c r="I76"/>
  <c r="G76"/>
  <c r="AL75"/>
  <c r="AJ75"/>
  <c r="AD75"/>
  <c r="AF75" s="1"/>
  <c r="AG75" s="1"/>
  <c r="AA75"/>
  <c r="Z75"/>
  <c r="S75"/>
  <c r="T75" s="1"/>
  <c r="U75" s="1"/>
  <c r="M75"/>
  <c r="O75" s="1"/>
  <c r="P75" s="1"/>
  <c r="J75"/>
  <c r="AN75" s="1"/>
  <c r="AO75" s="1"/>
  <c r="I75"/>
  <c r="AM75" s="1"/>
  <c r="G75"/>
  <c r="AK74"/>
  <c r="AL74" s="1"/>
  <c r="AJ74"/>
  <c r="AD74"/>
  <c r="AF74" s="1"/>
  <c r="AG74" s="1"/>
  <c r="AA74"/>
  <c r="Z74"/>
  <c r="U74"/>
  <c r="S74"/>
  <c r="P74"/>
  <c r="O74"/>
  <c r="M74"/>
  <c r="I74"/>
  <c r="AM74" s="1"/>
  <c r="G74"/>
  <c r="AJ73"/>
  <c r="AK73" s="1"/>
  <c r="AL73" s="1"/>
  <c r="AG73"/>
  <c r="AF73"/>
  <c r="AD73"/>
  <c r="AA73"/>
  <c r="Z73"/>
  <c r="U73"/>
  <c r="S73"/>
  <c r="O73"/>
  <c r="P73" s="1"/>
  <c r="M73"/>
  <c r="I73"/>
  <c r="G73"/>
  <c r="AJ72"/>
  <c r="AG72"/>
  <c r="AF72"/>
  <c r="AD72"/>
  <c r="AK72" s="1"/>
  <c r="AL72" s="1"/>
  <c r="Z72"/>
  <c r="AA72" s="1"/>
  <c r="U72"/>
  <c r="S72"/>
  <c r="O72"/>
  <c r="P72" s="1"/>
  <c r="M72"/>
  <c r="J72"/>
  <c r="AN72" s="1"/>
  <c r="AO72" s="1"/>
  <c r="I72"/>
  <c r="G72"/>
  <c r="AJ71"/>
  <c r="AD71"/>
  <c r="AK71" s="1"/>
  <c r="AL71" s="1"/>
  <c r="AA71"/>
  <c r="Z71"/>
  <c r="S71"/>
  <c r="M71"/>
  <c r="T71" s="1"/>
  <c r="U71" s="1"/>
  <c r="J71"/>
  <c r="I71"/>
  <c r="G71"/>
  <c r="AK70"/>
  <c r="AL70" s="1"/>
  <c r="AJ70"/>
  <c r="AF70"/>
  <c r="AG70" s="1"/>
  <c r="AD70"/>
  <c r="AA70"/>
  <c r="Z70"/>
  <c r="T70"/>
  <c r="U70" s="1"/>
  <c r="S70"/>
  <c r="O70"/>
  <c r="P70" s="1"/>
  <c r="M70"/>
  <c r="J70"/>
  <c r="AN70" s="1"/>
  <c r="AO70" s="1"/>
  <c r="I70"/>
  <c r="AM70" s="1"/>
  <c r="G70"/>
  <c r="AJ69"/>
  <c r="AD69"/>
  <c r="AK69" s="1"/>
  <c r="AL69" s="1"/>
  <c r="AA69"/>
  <c r="Z69"/>
  <c r="U69"/>
  <c r="S69"/>
  <c r="M69"/>
  <c r="O69" s="1"/>
  <c r="P69" s="1"/>
  <c r="J69"/>
  <c r="AN69" s="1"/>
  <c r="AO69" s="1"/>
  <c r="I69"/>
  <c r="AM69" s="1"/>
  <c r="G69"/>
  <c r="AJ68"/>
  <c r="AK68" s="1"/>
  <c r="AL68" s="1"/>
  <c r="AD68"/>
  <c r="AF68" s="1"/>
  <c r="AG68" s="1"/>
  <c r="AA68"/>
  <c r="Z68"/>
  <c r="S68"/>
  <c r="T68" s="1"/>
  <c r="U68" s="1"/>
  <c r="M68"/>
  <c r="O68" s="1"/>
  <c r="P68" s="1"/>
  <c r="J68"/>
  <c r="I68"/>
  <c r="G68"/>
  <c r="AK67"/>
  <c r="AL67" s="1"/>
  <c r="AJ67"/>
  <c r="AD67"/>
  <c r="AF67" s="1"/>
  <c r="AG67" s="1"/>
  <c r="AA67"/>
  <c r="Z67"/>
  <c r="U67"/>
  <c r="S67"/>
  <c r="P67"/>
  <c r="O67"/>
  <c r="M67"/>
  <c r="I67"/>
  <c r="AM67" s="1"/>
  <c r="G67"/>
  <c r="AJ66"/>
  <c r="AK66" s="1"/>
  <c r="AL66" s="1"/>
  <c r="AG66"/>
  <c r="AF66"/>
  <c r="AD66"/>
  <c r="AA66"/>
  <c r="Z66"/>
  <c r="S66"/>
  <c r="T66" s="1"/>
  <c r="U66" s="1"/>
  <c r="P66"/>
  <c r="O66"/>
  <c r="M66"/>
  <c r="J66"/>
  <c r="I66"/>
  <c r="G66"/>
  <c r="AJ65"/>
  <c r="AK65" s="1"/>
  <c r="AL65" s="1"/>
  <c r="AG65"/>
  <c r="AF65"/>
  <c r="AD65"/>
  <c r="Z65"/>
  <c r="AA65" s="1"/>
  <c r="S65"/>
  <c r="T65" s="1"/>
  <c r="U65" s="1"/>
  <c r="P65"/>
  <c r="O65"/>
  <c r="M65"/>
  <c r="I65"/>
  <c r="AM65" s="1"/>
  <c r="G65"/>
  <c r="AL64"/>
  <c r="AJ64"/>
  <c r="AF64"/>
  <c r="AG64" s="1"/>
  <c r="AD64"/>
  <c r="Z64"/>
  <c r="AM64" s="1"/>
  <c r="U64"/>
  <c r="S64"/>
  <c r="M64"/>
  <c r="O64" s="1"/>
  <c r="P64" s="1"/>
  <c r="J64"/>
  <c r="I64"/>
  <c r="G64"/>
  <c r="AL63"/>
  <c r="AJ63"/>
  <c r="AD63"/>
  <c r="AF63" s="1"/>
  <c r="AG63" s="1"/>
  <c r="AA63"/>
  <c r="Z63"/>
  <c r="U63"/>
  <c r="S63"/>
  <c r="P63"/>
  <c r="O63"/>
  <c r="M63"/>
  <c r="J63"/>
  <c r="AN63" s="1"/>
  <c r="AO63" s="1"/>
  <c r="I63"/>
  <c r="AM63" s="1"/>
  <c r="G63"/>
  <c r="AJ62"/>
  <c r="AK62" s="1"/>
  <c r="AL62" s="1"/>
  <c r="AG62"/>
  <c r="AF62"/>
  <c r="AD62"/>
  <c r="Z62"/>
  <c r="U62"/>
  <c r="S62"/>
  <c r="P62"/>
  <c r="O62"/>
  <c r="M62"/>
  <c r="I62"/>
  <c r="J62" s="1"/>
  <c r="G62"/>
  <c r="AL61"/>
  <c r="AK61"/>
  <c r="AJ61"/>
  <c r="AF61"/>
  <c r="AG61" s="1"/>
  <c r="AD61"/>
  <c r="Z61"/>
  <c r="AM61" s="1"/>
  <c r="U61"/>
  <c r="S61"/>
  <c r="M61"/>
  <c r="O61" s="1"/>
  <c r="P61" s="1"/>
  <c r="J61"/>
  <c r="I61"/>
  <c r="G61"/>
  <c r="AK60"/>
  <c r="AL60" s="1"/>
  <c r="AJ60"/>
  <c r="AF60"/>
  <c r="AG60" s="1"/>
  <c r="AD60"/>
  <c r="AA60"/>
  <c r="Z60"/>
  <c r="U60"/>
  <c r="S60"/>
  <c r="M60"/>
  <c r="O60" s="1"/>
  <c r="P60" s="1"/>
  <c r="J60"/>
  <c r="I60"/>
  <c r="AM60" s="1"/>
  <c r="G60"/>
  <c r="AJ59"/>
  <c r="AK59" s="1"/>
  <c r="AL59" s="1"/>
  <c r="AG59"/>
  <c r="AF59"/>
  <c r="AD59"/>
  <c r="Z59"/>
  <c r="AA59" s="1"/>
  <c r="S59"/>
  <c r="T59" s="1"/>
  <c r="U59" s="1"/>
  <c r="P59"/>
  <c r="O59"/>
  <c r="M59"/>
  <c r="I59"/>
  <c r="G59"/>
  <c r="AJ58"/>
  <c r="AK58" s="1"/>
  <c r="AL58" s="1"/>
  <c r="AG58"/>
  <c r="AF58"/>
  <c r="AD58"/>
  <c r="AA58"/>
  <c r="Z58"/>
  <c r="U58"/>
  <c r="S58"/>
  <c r="O58"/>
  <c r="P58" s="1"/>
  <c r="M58"/>
  <c r="I58"/>
  <c r="G58"/>
  <c r="AJ57"/>
  <c r="AG57"/>
  <c r="AF57"/>
  <c r="AD57"/>
  <c r="AK57" s="1"/>
  <c r="AL57" s="1"/>
  <c r="Z57"/>
  <c r="AA57" s="1"/>
  <c r="U57"/>
  <c r="S57"/>
  <c r="O57"/>
  <c r="P57" s="1"/>
  <c r="M57"/>
  <c r="J57"/>
  <c r="I57"/>
  <c r="G57"/>
  <c r="AJ56"/>
  <c r="AD56"/>
  <c r="AK56" s="1"/>
  <c r="AL56" s="1"/>
  <c r="AA56"/>
  <c r="Z56"/>
  <c r="U56"/>
  <c r="S56"/>
  <c r="M56"/>
  <c r="O56" s="1"/>
  <c r="P56" s="1"/>
  <c r="J56"/>
  <c r="I56"/>
  <c r="AM56" s="1"/>
  <c r="G56"/>
  <c r="AJ55"/>
  <c r="AK55" s="1"/>
  <c r="AL55" s="1"/>
  <c r="AD55"/>
  <c r="AF55" s="1"/>
  <c r="AG55" s="1"/>
  <c r="AA55"/>
  <c r="Z55"/>
  <c r="S55"/>
  <c r="T55" s="1"/>
  <c r="U55" s="1"/>
  <c r="M55"/>
  <c r="O55" s="1"/>
  <c r="P55" s="1"/>
  <c r="J55"/>
  <c r="AN55" s="1"/>
  <c r="AO55" s="1"/>
  <c r="I55"/>
  <c r="AM55" s="1"/>
  <c r="G55"/>
  <c r="AK54"/>
  <c r="AL54" s="1"/>
  <c r="AJ54"/>
  <c r="AD54"/>
  <c r="AF54" s="1"/>
  <c r="AG54" s="1"/>
  <c r="AA54"/>
  <c r="Z54"/>
  <c r="U54"/>
  <c r="S54"/>
  <c r="P54"/>
  <c r="O54"/>
  <c r="M54"/>
  <c r="I54"/>
  <c r="AM54" s="1"/>
  <c r="G54"/>
  <c r="AJ53"/>
  <c r="AK53" s="1"/>
  <c r="AL53" s="1"/>
  <c r="AG53"/>
  <c r="AF53"/>
  <c r="AD53"/>
  <c r="AA53"/>
  <c r="Z53"/>
  <c r="S53"/>
  <c r="T53" s="1"/>
  <c r="U53" s="1"/>
  <c r="P53"/>
  <c r="O53"/>
  <c r="M53"/>
  <c r="J53"/>
  <c r="AN53" s="1"/>
  <c r="AO53" s="1"/>
  <c r="I53"/>
  <c r="G53"/>
  <c r="AJ52"/>
  <c r="AK52" s="1"/>
  <c r="AL52" s="1"/>
  <c r="AG52"/>
  <c r="AF52"/>
  <c r="AD52"/>
  <c r="Z52"/>
  <c r="AM52" s="1"/>
  <c r="U52"/>
  <c r="S52"/>
  <c r="P52"/>
  <c r="O52"/>
  <c r="M52"/>
  <c r="I52"/>
  <c r="J52" s="1"/>
  <c r="G52"/>
  <c r="AJ51"/>
  <c r="AD51"/>
  <c r="AK51" s="1"/>
  <c r="AL51" s="1"/>
  <c r="AA51"/>
  <c r="Z51"/>
  <c r="S51"/>
  <c r="M51"/>
  <c r="T51" s="1"/>
  <c r="U51" s="1"/>
  <c r="J51"/>
  <c r="I51"/>
  <c r="G51"/>
  <c r="AK50"/>
  <c r="AL50" s="1"/>
  <c r="AJ50"/>
  <c r="AF50"/>
  <c r="AG50" s="1"/>
  <c r="AD50"/>
  <c r="AA50"/>
  <c r="Z50"/>
  <c r="U50"/>
  <c r="S50"/>
  <c r="M50"/>
  <c r="O50" s="1"/>
  <c r="P50" s="1"/>
  <c r="J50"/>
  <c r="I50"/>
  <c r="AM50" s="1"/>
  <c r="G50"/>
  <c r="AK49"/>
  <c r="AL49" s="1"/>
  <c r="AJ49"/>
  <c r="AD49"/>
  <c r="AF49" s="1"/>
  <c r="AG49" s="1"/>
  <c r="AA49"/>
  <c r="Z49"/>
  <c r="T49"/>
  <c r="U49" s="1"/>
  <c r="S49"/>
  <c r="M49"/>
  <c r="O49" s="1"/>
  <c r="P49" s="1"/>
  <c r="J49"/>
  <c r="AN49" s="1"/>
  <c r="AO49" s="1"/>
  <c r="I49"/>
  <c r="AM49" s="1"/>
  <c r="G49"/>
  <c r="AJ48"/>
  <c r="AK48" s="1"/>
  <c r="AL48" s="1"/>
  <c r="AD48"/>
  <c r="AF48" s="1"/>
  <c r="AG48" s="1"/>
  <c r="AA48"/>
  <c r="Z48"/>
  <c r="U48"/>
  <c r="S48"/>
  <c r="P48"/>
  <c r="O48"/>
  <c r="M48"/>
  <c r="J48"/>
  <c r="I48"/>
  <c r="G48"/>
  <c r="AJ47"/>
  <c r="AK47" s="1"/>
  <c r="AL47" s="1"/>
  <c r="AG47"/>
  <c r="AF47"/>
  <c r="AD47"/>
  <c r="Z47"/>
  <c r="AM47" s="1"/>
  <c r="U47"/>
  <c r="S47"/>
  <c r="P47"/>
  <c r="O47"/>
  <c r="M47"/>
  <c r="I47"/>
  <c r="J47" s="1"/>
  <c r="G47"/>
  <c r="AL46"/>
  <c r="AK46"/>
  <c r="AJ46"/>
  <c r="AF46"/>
  <c r="AG46" s="1"/>
  <c r="AD46"/>
  <c r="Z46"/>
  <c r="AM46" s="1"/>
  <c r="U46"/>
  <c r="S46"/>
  <c r="M46"/>
  <c r="O46" s="1"/>
  <c r="P46" s="1"/>
  <c r="J46"/>
  <c r="I46"/>
  <c r="G46"/>
  <c r="AK45"/>
  <c r="AL45" s="1"/>
  <c r="AJ45"/>
  <c r="AF45"/>
  <c r="AG45" s="1"/>
  <c r="AD45"/>
  <c r="AA45"/>
  <c r="Z45"/>
  <c r="U45"/>
  <c r="S45"/>
  <c r="M45"/>
  <c r="O45" s="1"/>
  <c r="P45" s="1"/>
  <c r="J45"/>
  <c r="AN45" s="1"/>
  <c r="AO45" s="1"/>
  <c r="I45"/>
  <c r="AM45" s="1"/>
  <c r="G45"/>
  <c r="AL44"/>
  <c r="AJ44"/>
  <c r="AG44"/>
  <c r="AF44"/>
  <c r="AD44"/>
  <c r="Z44"/>
  <c r="AA44" s="1"/>
  <c r="U44"/>
  <c r="S44"/>
  <c r="P44"/>
  <c r="O44"/>
  <c r="M44"/>
  <c r="I44"/>
  <c r="J44" s="1"/>
  <c r="G44"/>
  <c r="AL43"/>
  <c r="AK43"/>
  <c r="AJ43"/>
  <c r="AF43"/>
  <c r="AG43" s="1"/>
  <c r="AD43"/>
  <c r="Z43"/>
  <c r="AM43" s="1"/>
  <c r="U43"/>
  <c r="S43"/>
  <c r="M43"/>
  <c r="O43" s="1"/>
  <c r="P43" s="1"/>
  <c r="J43"/>
  <c r="I43"/>
  <c r="G43"/>
  <c r="AK42"/>
  <c r="AL42" s="1"/>
  <c r="AJ42"/>
  <c r="AF42"/>
  <c r="AG42" s="1"/>
  <c r="AD42"/>
  <c r="AA42"/>
  <c r="Z42"/>
  <c r="U42"/>
  <c r="S42"/>
  <c r="M42"/>
  <c r="O42" s="1"/>
  <c r="P42" s="1"/>
  <c r="J42"/>
  <c r="I42"/>
  <c r="AM42" s="1"/>
  <c r="G42"/>
  <c r="AK41"/>
  <c r="AL41" s="1"/>
  <c r="AJ41"/>
  <c r="AD41"/>
  <c r="AF41" s="1"/>
  <c r="AG41" s="1"/>
  <c r="AA41"/>
  <c r="Z41"/>
  <c r="T41"/>
  <c r="U41" s="1"/>
  <c r="S41"/>
  <c r="M41"/>
  <c r="O41" s="1"/>
  <c r="P41" s="1"/>
  <c r="J41"/>
  <c r="AN41" s="1"/>
  <c r="AO41" s="1"/>
  <c r="I41"/>
  <c r="AM41" s="1"/>
  <c r="G41"/>
  <c r="AJ40"/>
  <c r="AK40" s="1"/>
  <c r="AL40" s="1"/>
  <c r="AD40"/>
  <c r="AF40" s="1"/>
  <c r="AG40" s="1"/>
  <c r="AA40"/>
  <c r="Z40"/>
  <c r="U40"/>
  <c r="S40"/>
  <c r="P40"/>
  <c r="O40"/>
  <c r="M40"/>
  <c r="J40"/>
  <c r="I40"/>
  <c r="G40"/>
  <c r="AJ39"/>
  <c r="AK39" s="1"/>
  <c r="AL39" s="1"/>
  <c r="AG39"/>
  <c r="AF39"/>
  <c r="AD39"/>
  <c r="Z39"/>
  <c r="AM39" s="1"/>
  <c r="U39"/>
  <c r="S39"/>
  <c r="P39"/>
  <c r="O39"/>
  <c r="M39"/>
  <c r="I39"/>
  <c r="J39" s="1"/>
  <c r="G39"/>
  <c r="AL38"/>
  <c r="AK38"/>
  <c r="AJ38"/>
  <c r="AF38"/>
  <c r="AG38" s="1"/>
  <c r="AD38"/>
  <c r="Z38"/>
  <c r="AM38" s="1"/>
  <c r="U38"/>
  <c r="S38"/>
  <c r="M38"/>
  <c r="O38" s="1"/>
  <c r="P38" s="1"/>
  <c r="J38"/>
  <c r="I38"/>
  <c r="G38"/>
  <c r="AK37"/>
  <c r="AL37" s="1"/>
  <c r="AJ37"/>
  <c r="AF37"/>
  <c r="AG37" s="1"/>
  <c r="AD37"/>
  <c r="AA37"/>
  <c r="Z37"/>
  <c r="U37"/>
  <c r="S37"/>
  <c r="M37"/>
  <c r="O37" s="1"/>
  <c r="P37" s="1"/>
  <c r="J37"/>
  <c r="AN37" s="1"/>
  <c r="AO37" s="1"/>
  <c r="I37"/>
  <c r="AM37" s="1"/>
  <c r="G37"/>
  <c r="AK36"/>
  <c r="AL36" s="1"/>
  <c r="AJ36"/>
  <c r="AD36"/>
  <c r="AF36" s="1"/>
  <c r="AG36" s="1"/>
  <c r="AA36"/>
  <c r="Z36"/>
  <c r="U36"/>
  <c r="S36"/>
  <c r="P36"/>
  <c r="O36"/>
  <c r="M36"/>
  <c r="I36"/>
  <c r="AM36" s="1"/>
  <c r="G36"/>
  <c r="AJ35"/>
  <c r="AK35" s="1"/>
  <c r="AL35" s="1"/>
  <c r="AG35"/>
  <c r="AF35"/>
  <c r="AD35"/>
  <c r="AA35"/>
  <c r="Z35"/>
  <c r="S35"/>
  <c r="T35" s="1"/>
  <c r="U35" s="1"/>
  <c r="P35"/>
  <c r="O35"/>
  <c r="M35"/>
  <c r="J35"/>
  <c r="I35"/>
  <c r="AM35" s="1"/>
  <c r="G35"/>
  <c r="AJ34"/>
  <c r="AK34" s="1"/>
  <c r="AL34" s="1"/>
  <c r="AG34"/>
  <c r="AF34"/>
  <c r="AD34"/>
  <c r="Z34"/>
  <c r="AA34" s="1"/>
  <c r="S34"/>
  <c r="T34" s="1"/>
  <c r="U34" s="1"/>
  <c r="P34"/>
  <c r="O34"/>
  <c r="M34"/>
  <c r="I34"/>
  <c r="G34"/>
  <c r="AJ33"/>
  <c r="AK33" s="1"/>
  <c r="AL33" s="1"/>
  <c r="AG33"/>
  <c r="AF33"/>
  <c r="AD33"/>
  <c r="AA33"/>
  <c r="Z33"/>
  <c r="U33"/>
  <c r="S33"/>
  <c r="O33"/>
  <c r="P33" s="1"/>
  <c r="M33"/>
  <c r="I33"/>
  <c r="G33"/>
  <c r="AJ32"/>
  <c r="AG32"/>
  <c r="AF32"/>
  <c r="AD32"/>
  <c r="AK32" s="1"/>
  <c r="AL32" s="1"/>
  <c r="Z32"/>
  <c r="AA32" s="1"/>
  <c r="U32"/>
  <c r="S32"/>
  <c r="O32"/>
  <c r="P32" s="1"/>
  <c r="M32"/>
  <c r="J32"/>
  <c r="AN32" s="1"/>
  <c r="AO32" s="1"/>
  <c r="I32"/>
  <c r="G32"/>
  <c r="AJ31"/>
  <c r="AD31"/>
  <c r="AK31" s="1"/>
  <c r="AL31" s="1"/>
  <c r="AA31"/>
  <c r="Z31"/>
  <c r="U31"/>
  <c r="S31"/>
  <c r="M31"/>
  <c r="O31" s="1"/>
  <c r="P31" s="1"/>
  <c r="J31"/>
  <c r="I31"/>
  <c r="G31"/>
  <c r="AJ30"/>
  <c r="AK30" s="1"/>
  <c r="AL30" s="1"/>
  <c r="AD30"/>
  <c r="AF30" s="1"/>
  <c r="AG30" s="1"/>
  <c r="AA30"/>
  <c r="Z30"/>
  <c r="U30"/>
  <c r="S30"/>
  <c r="P30"/>
  <c r="O30"/>
  <c r="M30"/>
  <c r="J30"/>
  <c r="AN30" s="1"/>
  <c r="AO30" s="1"/>
  <c r="I30"/>
  <c r="AM30" s="1"/>
  <c r="G30"/>
  <c r="AJ29"/>
  <c r="AK29" s="1"/>
  <c r="AL29" s="1"/>
  <c r="AG29"/>
  <c r="AF29"/>
  <c r="AD29"/>
  <c r="Z29"/>
  <c r="U29"/>
  <c r="S29"/>
  <c r="P29"/>
  <c r="O29"/>
  <c r="M29"/>
  <c r="I29"/>
  <c r="J29" s="1"/>
  <c r="G29"/>
  <c r="AL28"/>
  <c r="AK28"/>
  <c r="AJ28"/>
  <c r="AF28"/>
  <c r="AG28" s="1"/>
  <c r="AD28"/>
  <c r="Z28"/>
  <c r="AM28" s="1"/>
  <c r="U28"/>
  <c r="S28"/>
  <c r="M28"/>
  <c r="O28" s="1"/>
  <c r="P28" s="1"/>
  <c r="J28"/>
  <c r="I28"/>
  <c r="G28"/>
  <c r="AK27"/>
  <c r="AL27" s="1"/>
  <c r="AJ27"/>
  <c r="AF27"/>
  <c r="AG27" s="1"/>
  <c r="AD27"/>
  <c r="AA27"/>
  <c r="Z27"/>
  <c r="U27"/>
  <c r="S27"/>
  <c r="M27"/>
  <c r="O27" s="1"/>
  <c r="P27" s="1"/>
  <c r="J27"/>
  <c r="I27"/>
  <c r="AM27" s="1"/>
  <c r="G27"/>
  <c r="AK26"/>
  <c r="AL26" s="1"/>
  <c r="AJ26"/>
  <c r="AD26"/>
  <c r="AF26" s="1"/>
  <c r="AG26" s="1"/>
  <c r="AA26"/>
  <c r="Z26"/>
  <c r="U26"/>
  <c r="S26"/>
  <c r="P26"/>
  <c r="O26"/>
  <c r="M26"/>
  <c r="I26"/>
  <c r="AM26" s="1"/>
  <c r="G26"/>
  <c r="AJ25"/>
  <c r="AK25" s="1"/>
  <c r="AL25" s="1"/>
  <c r="AG25"/>
  <c r="AF25"/>
  <c r="AD25"/>
  <c r="AA25"/>
  <c r="Z25"/>
  <c r="U25"/>
  <c r="S25"/>
  <c r="O25"/>
  <c r="P25" s="1"/>
  <c r="M25"/>
  <c r="I25"/>
  <c r="AM25" s="1"/>
  <c r="G25"/>
  <c r="AJ24"/>
  <c r="AG24"/>
  <c r="AF24"/>
  <c r="AD24"/>
  <c r="AK24" s="1"/>
  <c r="AL24" s="1"/>
  <c r="Z24"/>
  <c r="AA24" s="1"/>
  <c r="U24"/>
  <c r="S24"/>
  <c r="O24"/>
  <c r="P24" s="1"/>
  <c r="M24"/>
  <c r="J24"/>
  <c r="I24"/>
  <c r="G24"/>
  <c r="AJ23"/>
  <c r="AD23"/>
  <c r="AK23" s="1"/>
  <c r="AL23" s="1"/>
  <c r="AA23"/>
  <c r="Z23"/>
  <c r="S23"/>
  <c r="M23"/>
  <c r="T23" s="1"/>
  <c r="U23" s="1"/>
  <c r="J23"/>
  <c r="AN23" s="1"/>
  <c r="AO23" s="1"/>
  <c r="I23"/>
  <c r="AM23" s="1"/>
  <c r="G23"/>
  <c r="AK22"/>
  <c r="AL22" s="1"/>
  <c r="AJ22"/>
  <c r="AF22"/>
  <c r="AG22" s="1"/>
  <c r="AD22"/>
  <c r="AA22"/>
  <c r="Z22"/>
  <c r="U22"/>
  <c r="S22"/>
  <c r="M22"/>
  <c r="O22" s="1"/>
  <c r="P22" s="1"/>
  <c r="J22"/>
  <c r="AN22" s="1"/>
  <c r="AO22" s="1"/>
  <c r="I22"/>
  <c r="AM22" s="1"/>
  <c r="G22"/>
  <c r="AK21"/>
  <c r="AL21" s="1"/>
  <c r="AJ21"/>
  <c r="AD21"/>
  <c r="AF21" s="1"/>
  <c r="AG21" s="1"/>
  <c r="AA21"/>
  <c r="Z21"/>
  <c r="U21"/>
  <c r="S21"/>
  <c r="P21"/>
  <c r="O21"/>
  <c r="M21"/>
  <c r="I21"/>
  <c r="AM21" s="1"/>
  <c r="G21"/>
  <c r="AJ20"/>
  <c r="AK20" s="1"/>
  <c r="AL20" s="1"/>
  <c r="AG20"/>
  <c r="AF20"/>
  <c r="AD20"/>
  <c r="AA20"/>
  <c r="Z20"/>
  <c r="S20"/>
  <c r="T20" s="1"/>
  <c r="U20" s="1"/>
  <c r="P20"/>
  <c r="O20"/>
  <c r="M20"/>
  <c r="J20"/>
  <c r="I20"/>
  <c r="G20"/>
  <c r="AJ19"/>
  <c r="AK19" s="1"/>
  <c r="AL19" s="1"/>
  <c r="AG19"/>
  <c r="AF19"/>
  <c r="AD19"/>
  <c r="Z19"/>
  <c r="U19"/>
  <c r="S19"/>
  <c r="P19"/>
  <c r="O19"/>
  <c r="M19"/>
  <c r="I19"/>
  <c r="J19" s="1"/>
  <c r="G19"/>
  <c r="AL18"/>
  <c r="AK18"/>
  <c r="AJ18"/>
  <c r="AF18"/>
  <c r="AG18" s="1"/>
  <c r="AD18"/>
  <c r="Z18"/>
  <c r="AM18" s="1"/>
  <c r="U18"/>
  <c r="S18"/>
  <c r="M18"/>
  <c r="O18" s="1"/>
  <c r="P18" s="1"/>
  <c r="J18"/>
  <c r="I18"/>
  <c r="G18"/>
  <c r="AK17"/>
  <c r="AL17" s="1"/>
  <c r="AJ17"/>
  <c r="AF17"/>
  <c r="AG17" s="1"/>
  <c r="AD17"/>
  <c r="AA17"/>
  <c r="Z17"/>
  <c r="U17"/>
  <c r="S17"/>
  <c r="M17"/>
  <c r="O17" s="1"/>
  <c r="P17" s="1"/>
  <c r="J17"/>
  <c r="AN17" s="1"/>
  <c r="AO17" s="1"/>
  <c r="I17"/>
  <c r="AM17" s="1"/>
  <c r="G17"/>
  <c r="AK16"/>
  <c r="AL16" s="1"/>
  <c r="AJ16"/>
  <c r="AD16"/>
  <c r="AF16" s="1"/>
  <c r="AG16" s="1"/>
  <c r="AA16"/>
  <c r="Z16"/>
  <c r="U16"/>
  <c r="S16"/>
  <c r="P16"/>
  <c r="O16"/>
  <c r="M16"/>
  <c r="I16"/>
  <c r="AM16" s="1"/>
  <c r="G16"/>
  <c r="AJ15"/>
  <c r="AK15" s="1"/>
  <c r="AL15" s="1"/>
  <c r="AG15"/>
  <c r="AF15"/>
  <c r="AD15"/>
  <c r="AA15"/>
  <c r="Z15"/>
  <c r="U15"/>
  <c r="S15"/>
  <c r="O15"/>
  <c r="P15" s="1"/>
  <c r="M15"/>
  <c r="I15"/>
  <c r="G15"/>
  <c r="AJ14"/>
  <c r="AG14"/>
  <c r="AF14"/>
  <c r="AD14"/>
  <c r="AK14" s="1"/>
  <c r="AL14" s="1"/>
  <c r="Z14"/>
  <c r="AA14" s="1"/>
  <c r="U14"/>
  <c r="S14"/>
  <c r="O14"/>
  <c r="P14" s="1"/>
  <c r="M14"/>
  <c r="J14"/>
  <c r="I14"/>
  <c r="G14"/>
  <c r="AJ13"/>
  <c r="AD13"/>
  <c r="AK13" s="1"/>
  <c r="AL13" s="1"/>
  <c r="AA13"/>
  <c r="Z13"/>
  <c r="U13"/>
  <c r="S13"/>
  <c r="M13"/>
  <c r="O13" s="1"/>
  <c r="P13" s="1"/>
  <c r="J13"/>
  <c r="I13"/>
  <c r="G13"/>
  <c r="AJ12"/>
  <c r="AK12" s="1"/>
  <c r="AL12" s="1"/>
  <c r="AD12"/>
  <c r="AF12" s="1"/>
  <c r="AG12" s="1"/>
  <c r="AA12"/>
  <c r="Z12"/>
  <c r="U12"/>
  <c r="S12"/>
  <c r="P12"/>
  <c r="O12"/>
  <c r="M12"/>
  <c r="J12"/>
  <c r="I12"/>
  <c r="AM12" s="1"/>
  <c r="G12"/>
  <c r="AJ11"/>
  <c r="AK11" s="1"/>
  <c r="AL11" s="1"/>
  <c r="AG11"/>
  <c r="AF11"/>
  <c r="AD11"/>
  <c r="Z11"/>
  <c r="AM11" s="1"/>
  <c r="U11"/>
  <c r="S11"/>
  <c r="P11"/>
  <c r="O11"/>
  <c r="M11"/>
  <c r="I11"/>
  <c r="J11" s="1"/>
  <c r="G11"/>
  <c r="AL10"/>
  <c r="AK10"/>
  <c r="AJ10"/>
  <c r="AF10"/>
  <c r="AG10" s="1"/>
  <c r="AD10"/>
  <c r="Z10"/>
  <c r="AM10" s="1"/>
  <c r="U10"/>
  <c r="S10"/>
  <c r="M10"/>
  <c r="O10" s="1"/>
  <c r="P10" s="1"/>
  <c r="J10"/>
  <c r="I10"/>
  <c r="G10"/>
  <c r="AK9"/>
  <c r="AL9" s="1"/>
  <c r="AJ9"/>
  <c r="AF9"/>
  <c r="AG9" s="1"/>
  <c r="AD9"/>
  <c r="AA9"/>
  <c r="Z9"/>
  <c r="U9"/>
  <c r="S9"/>
  <c r="M9"/>
  <c r="O9" s="1"/>
  <c r="P9" s="1"/>
  <c r="J9"/>
  <c r="AN9" s="1"/>
  <c r="AO9" s="1"/>
  <c r="I9"/>
  <c r="AM9" s="1"/>
  <c r="G9"/>
  <c r="AK8"/>
  <c r="AL8" s="1"/>
  <c r="AJ8"/>
  <c r="AD8"/>
  <c r="AF8" s="1"/>
  <c r="AG8" s="1"/>
  <c r="AA8"/>
  <c r="Z8"/>
  <c r="U8"/>
  <c r="S8"/>
  <c r="P8"/>
  <c r="O8"/>
  <c r="M8"/>
  <c r="I8"/>
  <c r="AM8" s="1"/>
  <c r="G8"/>
  <c r="AL7"/>
  <c r="AJ7"/>
  <c r="AF7"/>
  <c r="AG7" s="1"/>
  <c r="AD7"/>
  <c r="Z7"/>
  <c r="AM7" s="1"/>
  <c r="U7"/>
  <c r="S7"/>
  <c r="M7"/>
  <c r="O7" s="1"/>
  <c r="P7" s="1"/>
  <c r="J7"/>
  <c r="I7"/>
  <c r="G7"/>
  <c r="AK6"/>
  <c r="AL6" s="1"/>
  <c r="AJ6"/>
  <c r="AF6"/>
  <c r="AG6" s="1"/>
  <c r="AD6"/>
  <c r="AA6"/>
  <c r="Z6"/>
  <c r="U6"/>
  <c r="S6"/>
  <c r="M6"/>
  <c r="O6" s="1"/>
  <c r="P6" s="1"/>
  <c r="J6"/>
  <c r="I6"/>
  <c r="AM6" s="1"/>
  <c r="G6"/>
  <c r="AN6" l="1"/>
  <c r="AO6" s="1"/>
  <c r="AM15"/>
  <c r="AN12"/>
  <c r="AO12" s="1"/>
  <c r="AN27"/>
  <c r="AO27" s="1"/>
  <c r="AN31"/>
  <c r="AO31" s="1"/>
  <c r="AN44"/>
  <c r="AO44" s="1"/>
  <c r="AN66"/>
  <c r="AO66" s="1"/>
  <c r="AM68"/>
  <c r="AM71"/>
  <c r="AM78"/>
  <c r="AM85"/>
  <c r="AN92"/>
  <c r="AO92" s="1"/>
  <c r="AN100"/>
  <c r="AO100" s="1"/>
  <c r="AM101"/>
  <c r="AN120"/>
  <c r="AO120" s="1"/>
  <c r="AM19"/>
  <c r="AM31"/>
  <c r="AM66"/>
  <c r="AN88"/>
  <c r="AO88" s="1"/>
  <c r="AN114"/>
  <c r="AO114" s="1"/>
  <c r="AN14"/>
  <c r="AO14" s="1"/>
  <c r="AN20"/>
  <c r="AO20" s="1"/>
  <c r="AN57"/>
  <c r="AO57" s="1"/>
  <c r="AM62"/>
  <c r="AN87"/>
  <c r="AO87" s="1"/>
  <c r="AN117"/>
  <c r="AO117" s="1"/>
  <c r="AM20"/>
  <c r="AM29"/>
  <c r="AM33"/>
  <c r="AN35"/>
  <c r="AO35" s="1"/>
  <c r="AN39"/>
  <c r="AO39" s="1"/>
  <c r="AN43"/>
  <c r="AO43" s="1"/>
  <c r="AN51"/>
  <c r="AM59"/>
  <c r="AM73"/>
  <c r="AM87"/>
  <c r="AM90"/>
  <c r="AN110"/>
  <c r="AO110" s="1"/>
  <c r="AN116"/>
  <c r="AO116" s="1"/>
  <c r="AN13"/>
  <c r="AO13" s="1"/>
  <c r="AN24"/>
  <c r="AO24" s="1"/>
  <c r="AM51"/>
  <c r="AN56"/>
  <c r="AO56" s="1"/>
  <c r="AN84"/>
  <c r="AO84" s="1"/>
  <c r="AN98"/>
  <c r="AO98" s="1"/>
  <c r="AM121"/>
  <c r="AN11"/>
  <c r="AO11" s="1"/>
  <c r="AM13"/>
  <c r="AN77"/>
  <c r="AO77" s="1"/>
  <c r="AN40"/>
  <c r="AO40" s="1"/>
  <c r="AN48"/>
  <c r="AO48" s="1"/>
  <c r="AN113"/>
  <c r="AM34"/>
  <c r="AM40"/>
  <c r="AN42"/>
  <c r="AO42" s="1"/>
  <c r="AM48"/>
  <c r="AN50"/>
  <c r="AO50" s="1"/>
  <c r="AM53"/>
  <c r="AM58"/>
  <c r="AN60"/>
  <c r="AO60" s="1"/>
  <c r="AN68"/>
  <c r="AO68" s="1"/>
  <c r="AN71"/>
  <c r="AO71" s="1"/>
  <c r="AN78"/>
  <c r="AO78" s="1"/>
  <c r="AN81"/>
  <c r="AO81" s="1"/>
  <c r="AN85"/>
  <c r="AO85" s="1"/>
  <c r="AN101"/>
  <c r="AO101" s="1"/>
  <c r="AN104"/>
  <c r="AO104" s="1"/>
  <c r="AM113"/>
  <c r="AM118"/>
  <c r="AN122"/>
  <c r="AO122" s="1"/>
  <c r="J8"/>
  <c r="AN8" s="1"/>
  <c r="AO8" s="1"/>
  <c r="AA11"/>
  <c r="AF13"/>
  <c r="AG13" s="1"/>
  <c r="AM14"/>
  <c r="J16"/>
  <c r="AN16" s="1"/>
  <c r="AO16" s="1"/>
  <c r="AA19"/>
  <c r="AN19" s="1"/>
  <c r="AO19" s="1"/>
  <c r="J21"/>
  <c r="AN21" s="1"/>
  <c r="AO21" s="1"/>
  <c r="O23"/>
  <c r="P23" s="1"/>
  <c r="AF23"/>
  <c r="AG23" s="1"/>
  <c r="AM24"/>
  <c r="J26"/>
  <c r="AN26" s="1"/>
  <c r="AO26" s="1"/>
  <c r="AA29"/>
  <c r="AN29" s="1"/>
  <c r="AO29" s="1"/>
  <c r="AF31"/>
  <c r="AG31" s="1"/>
  <c r="AM32"/>
  <c r="J34"/>
  <c r="AN34" s="1"/>
  <c r="AO34" s="1"/>
  <c r="J36"/>
  <c r="AN36" s="1"/>
  <c r="AO36" s="1"/>
  <c r="AA39"/>
  <c r="AA47"/>
  <c r="AN47" s="1"/>
  <c r="AO47" s="1"/>
  <c r="O51"/>
  <c r="P51" s="1"/>
  <c r="AF51"/>
  <c r="AG51" s="1"/>
  <c r="AA52"/>
  <c r="AN52" s="1"/>
  <c r="AO52" s="1"/>
  <c r="J54"/>
  <c r="AN54" s="1"/>
  <c r="AO54" s="1"/>
  <c r="AF56"/>
  <c r="AG56" s="1"/>
  <c r="AM57"/>
  <c r="J59"/>
  <c r="AN59" s="1"/>
  <c r="AA62"/>
  <c r="AN62" s="1"/>
  <c r="AO62" s="1"/>
  <c r="J65"/>
  <c r="AN65" s="1"/>
  <c r="AO65" s="1"/>
  <c r="J67"/>
  <c r="AN67" s="1"/>
  <c r="AO67" s="1"/>
  <c r="AF69"/>
  <c r="AG69" s="1"/>
  <c r="O71"/>
  <c r="P71" s="1"/>
  <c r="AF71"/>
  <c r="AG71" s="1"/>
  <c r="AM72"/>
  <c r="J74"/>
  <c r="AN74" s="1"/>
  <c r="AO74" s="1"/>
  <c r="AF79"/>
  <c r="AG79" s="1"/>
  <c r="AM82"/>
  <c r="AA84"/>
  <c r="O87"/>
  <c r="P87" s="1"/>
  <c r="AF87"/>
  <c r="AG87" s="1"/>
  <c r="AA90"/>
  <c r="AN90" s="1"/>
  <c r="AO90" s="1"/>
  <c r="AM96"/>
  <c r="AF98"/>
  <c r="AG98" s="1"/>
  <c r="AF101"/>
  <c r="AG101" s="1"/>
  <c r="AM102"/>
  <c r="AM105"/>
  <c r="J107"/>
  <c r="AN107" s="1"/>
  <c r="AO107" s="1"/>
  <c r="AF109"/>
  <c r="AG109" s="1"/>
  <c r="AM110"/>
  <c r="AA112"/>
  <c r="AN112" s="1"/>
  <c r="AO112" s="1"/>
  <c r="O116"/>
  <c r="P116" s="1"/>
  <c r="AF116"/>
  <c r="AG116" s="1"/>
  <c r="AM117"/>
  <c r="AK121"/>
  <c r="AL121" s="1"/>
  <c r="AN121" s="1"/>
  <c r="AO121" s="1"/>
  <c r="AM120"/>
  <c r="AM44"/>
  <c r="AM77"/>
  <c r="AM125"/>
  <c r="AA7"/>
  <c r="AN7" s="1"/>
  <c r="AO7" s="1"/>
  <c r="AA10"/>
  <c r="AN10" s="1"/>
  <c r="AO10" s="1"/>
  <c r="J15"/>
  <c r="AN15" s="1"/>
  <c r="AO15" s="1"/>
  <c r="AA18"/>
  <c r="AN18" s="1"/>
  <c r="AO18" s="1"/>
  <c r="J25"/>
  <c r="AN25" s="1"/>
  <c r="AO25" s="1"/>
  <c r="AA28"/>
  <c r="AN28" s="1"/>
  <c r="AO28" s="1"/>
  <c r="J33"/>
  <c r="AN33" s="1"/>
  <c r="AO33" s="1"/>
  <c r="AA38"/>
  <c r="AN38" s="1"/>
  <c r="AO38" s="1"/>
  <c r="AA43"/>
  <c r="AA46"/>
  <c r="AN46" s="1"/>
  <c r="AO46" s="1"/>
  <c r="J58"/>
  <c r="AN58" s="1"/>
  <c r="AO58" s="1"/>
  <c r="AA61"/>
  <c r="AN61" s="1"/>
  <c r="AO61" s="1"/>
  <c r="AA64"/>
  <c r="AN64" s="1"/>
  <c r="AO64" s="1"/>
  <c r="J73"/>
  <c r="AN73" s="1"/>
  <c r="AO73" s="1"/>
  <c r="AA76"/>
  <c r="AN76" s="1"/>
  <c r="AO76" s="1"/>
  <c r="AA81"/>
  <c r="J83"/>
  <c r="AN83" s="1"/>
  <c r="AO83" s="1"/>
  <c r="J86"/>
  <c r="AN86" s="1"/>
  <c r="AO86" s="1"/>
  <c r="AA89"/>
  <c r="AN89" s="1"/>
  <c r="AO89" s="1"/>
  <c r="AA94"/>
  <c r="AN94" s="1"/>
  <c r="AO94" s="1"/>
  <c r="J97"/>
  <c r="AN97" s="1"/>
  <c r="AO97" s="1"/>
  <c r="J103"/>
  <c r="AN103" s="1"/>
  <c r="AO103" s="1"/>
  <c r="AA104"/>
  <c r="J106"/>
  <c r="AN106" s="1"/>
  <c r="AO106" s="1"/>
  <c r="J111"/>
  <c r="AN111" s="1"/>
  <c r="AO111" s="1"/>
  <c r="J118"/>
  <c r="AN118" s="1"/>
  <c r="AO118" s="1"/>
  <c r="AA119"/>
  <c r="AN119" s="1"/>
  <c r="AO119" s="1"/>
  <c r="J124"/>
  <c r="AN124" s="1"/>
  <c r="AO124" s="1"/>
</calcChain>
</file>

<file path=xl/sharedStrings.xml><?xml version="1.0" encoding="utf-8"?>
<sst xmlns="http://schemas.openxmlformats.org/spreadsheetml/2006/main" count="2141" uniqueCount="808">
  <si>
    <t>DATOS POSTULANTE</t>
  </si>
  <si>
    <t>FLEXIÒN Y EXTENSION DE CADERA (TIPO ACORDEON)</t>
  </si>
  <si>
    <t>NATACION (ESTILO CRAWL)</t>
  </si>
  <si>
    <t>FLEXION DE CODO</t>
  </si>
  <si>
    <t>ATLETISMO (CERRERA CONTINUA)</t>
  </si>
  <si>
    <t>NOTA FINAL</t>
  </si>
  <si>
    <t>CANTIDAD</t>
  </si>
  <si>
    <t>Nro.</t>
  </si>
  <si>
    <t>Nro. Carpeta</t>
  </si>
  <si>
    <t>Nombre</t>
  </si>
  <si>
    <t>C.I.</t>
  </si>
  <si>
    <t>55 flexiones - 1min</t>
  </si>
  <si>
    <t>125 m - 4 min</t>
  </si>
  <si>
    <t>48 flexiones - 1min 30seg</t>
  </si>
  <si>
    <t>3000 m - 12 min</t>
  </si>
  <si>
    <t>IDONEO</t>
  </si>
  <si>
    <t>IDONEO: mayor o igual a 14/20</t>
  </si>
  <si>
    <t>MAX</t>
  </si>
  <si>
    <t>TIEMPO</t>
  </si>
  <si>
    <t>MIN</t>
  </si>
  <si>
    <t>Nùmero</t>
  </si>
  <si>
    <t>CALIFICACION</t>
  </si>
  <si>
    <t>DISTANCIA</t>
  </si>
  <si>
    <t>Tiempo</t>
  </si>
  <si>
    <t>NUMERO</t>
  </si>
  <si>
    <t>Sobre 100</t>
  </si>
  <si>
    <t>sobre 4</t>
  </si>
  <si>
    <t>minutos</t>
  </si>
  <si>
    <t>segundos</t>
  </si>
  <si>
    <t>total segundos</t>
  </si>
  <si>
    <t>Sobre 150</t>
  </si>
  <si>
    <t>sobre 6</t>
  </si>
  <si>
    <t>Numero</t>
  </si>
  <si>
    <t>Sobre 500</t>
  </si>
  <si>
    <t>ABAD ABAD RAÚL CLEMENTE</t>
  </si>
  <si>
    <t>1105113326</t>
  </si>
  <si>
    <t>1'</t>
  </si>
  <si>
    <t>125 m</t>
  </si>
  <si>
    <t>1'30"</t>
  </si>
  <si>
    <t>ABAD AGUILAR ROYER FELIPE</t>
  </si>
  <si>
    <t>ABAD JIMÉNEZ FERNANDO ALEXIS</t>
  </si>
  <si>
    <t>ABAD PARDO DIEGO FERNANDO</t>
  </si>
  <si>
    <t xml:space="preserve">ABAD VEGA JORGE EDUARDO </t>
  </si>
  <si>
    <t>ABAD SUQUILANDA VICENTE ANIBAL</t>
  </si>
  <si>
    <t>ABAD VÉLEZ ARMANDO JAVIER</t>
  </si>
  <si>
    <t>1105165581</t>
  </si>
  <si>
    <t xml:space="preserve">ABRIGO ROMERO JOSE RANDY </t>
  </si>
  <si>
    <t>1105901977</t>
  </si>
  <si>
    <t>ABULUDI CONTENTO BYRON PAUL</t>
  </si>
  <si>
    <t xml:space="preserve">ACARO BETANCOURT DARLIN PAVEL  </t>
  </si>
  <si>
    <t>1105263576</t>
  </si>
  <si>
    <t xml:space="preserve">ACARO BETANCOURT RICHAR DANILO </t>
  </si>
  <si>
    <t>1105263568</t>
  </si>
  <si>
    <t>ACARO CAÑAR LUIS EDUARDO</t>
  </si>
  <si>
    <t>1105721987</t>
  </si>
  <si>
    <t>ACARO PEÑA NELSON JEOVANNY</t>
  </si>
  <si>
    <t>ACARO VEGA ALVARO FABIAN</t>
  </si>
  <si>
    <t xml:space="preserve">AGUILAR BRICEÑO ALEXIS MANUEL </t>
  </si>
  <si>
    <t>1150027850</t>
  </si>
  <si>
    <t>AGUILAR PUGA CRISTIAN VINICIO</t>
  </si>
  <si>
    <t>AGUILAR TORRES DANNYO JESÚS</t>
  </si>
  <si>
    <t>1105068074</t>
  </si>
  <si>
    <t>AGUILERA ENRIQUEZ RENATO FABIAN</t>
  </si>
  <si>
    <t>AGUILERA ORTEGA JIMMY STALIN</t>
  </si>
  <si>
    <t>AGUIRRE IÑIGUEZ SANTIAGO ISRAEL</t>
  </si>
  <si>
    <t>AGURTO BRICEÑO TELMO CRISTOBAL</t>
  </si>
  <si>
    <t>1104928641</t>
  </si>
  <si>
    <t>AJILA GRANDA CRISTIAN RICARDO</t>
  </si>
  <si>
    <t>2300379787</t>
  </si>
  <si>
    <t xml:space="preserve">ALBAN PIEDRA NAHUN LEODAN </t>
  </si>
  <si>
    <t>1105766008</t>
  </si>
  <si>
    <t>ALBERCA MENDOZA DEYVI GEOVANNI</t>
  </si>
  <si>
    <t>1150553137</t>
  </si>
  <si>
    <t>ALBITO CEDILLO JEFFERSON VINICIO</t>
  </si>
  <si>
    <t>1106000258</t>
  </si>
  <si>
    <t>ALEJANDRO CHAMBA LUIS ALBERTO</t>
  </si>
  <si>
    <t>1105259749</t>
  </si>
  <si>
    <t>ALEJANDRO VILLA WILMER ANTONIO</t>
  </si>
  <si>
    <t>1104647886</t>
  </si>
  <si>
    <t>ALULIMA FAICAN JOSE ISRAEL</t>
  </si>
  <si>
    <t>1105603029</t>
  </si>
  <si>
    <t>ALULIMA GRANDA DARWIN ANTONIO</t>
  </si>
  <si>
    <t>ALULIMA RAMÓN JORDY GALO</t>
  </si>
  <si>
    <t>1105844086</t>
  </si>
  <si>
    <t>ALVARADO ALVARADO LUIS FERNANDO</t>
  </si>
  <si>
    <t>ALVARADO CAMPOVERDE LUIS HUMBERTO</t>
  </si>
  <si>
    <t>ALVARADO MOTOCHE CESAR OSWALDO</t>
  </si>
  <si>
    <t>ALVARADO MOTOCHE RICHARD MARCELO</t>
  </si>
  <si>
    <t>ALVARADO RIVAS LUIS DAVID</t>
  </si>
  <si>
    <t>ALVARADO SUQUILANDA CARLOS PATRICIO</t>
  </si>
  <si>
    <t>ALVARADO ZAPATA JHON ARMANDO</t>
  </si>
  <si>
    <t>ALVARAEZ PINEDA JOSE MIGUEL</t>
  </si>
  <si>
    <t>1104455223</t>
  </si>
  <si>
    <t>ALVAREZ ACARO JUAN PATRICIO</t>
  </si>
  <si>
    <t>1105192338</t>
  </si>
  <si>
    <t>ALVAREZ TOLEDO GILSON ALBERTO</t>
  </si>
  <si>
    <t xml:space="preserve">ALVERCA CORDERO JOSE MARCOS </t>
  </si>
  <si>
    <t>AMARI URREGO JUAN CARLOS</t>
  </si>
  <si>
    <t>AMAY MALDONADO JHON GUILLERMO</t>
  </si>
  <si>
    <t>0922868500</t>
  </si>
  <si>
    <t xml:space="preserve">AMBULIDI GUANIN MANUEL ANIBAL </t>
  </si>
  <si>
    <t>1104781974</t>
  </si>
  <si>
    <t>AMBULUDI QUIZHPE DAVID ALBERTO</t>
  </si>
  <si>
    <t>1105191967</t>
  </si>
  <si>
    <t>AMBULUDÍ ZAPATA BYRON GEOVANNY</t>
  </si>
  <si>
    <t>ANDRADE GONZALEZ PEDRO AUGUSTO</t>
  </si>
  <si>
    <t>ANDRADE GUAYLLAS JOSE LIONSO</t>
  </si>
  <si>
    <t>ANGAMARCA ANGAMARCA BYRON FELIPE</t>
  </si>
  <si>
    <t>ANGAMARCA CURIPMA EMANUEL NICODEMOS</t>
  </si>
  <si>
    <t>ANGAMARCA LALANGUI DARIO JAVIER</t>
  </si>
  <si>
    <t>1104899610</t>
  </si>
  <si>
    <t>ARANDA AMARI JHIME EMANUEL</t>
  </si>
  <si>
    <t>1105891913</t>
  </si>
  <si>
    <t>ARCENTALES CARCHI FRANCISCO XAVIER</t>
  </si>
  <si>
    <t>ARIAS FAREZ RICHARD STALIN</t>
  </si>
  <si>
    <t>1105142697</t>
  </si>
  <si>
    <t>ARÉVALO CASTILLO RICHARD VALENTÍN</t>
  </si>
  <si>
    <t>1105188468</t>
  </si>
  <si>
    <t>ARMIJOS CARRIÓN CARLOS ALBERTO</t>
  </si>
  <si>
    <t>ARMIJOS CASTILLO JIMMY KEVIN</t>
  </si>
  <si>
    <t>ARMIJOS CHAMBA WAGNER EFRÉN</t>
  </si>
  <si>
    <t>1105561425</t>
  </si>
  <si>
    <t>ARMIJOS LEON SANTIAGO MIGUEL</t>
  </si>
  <si>
    <t>ARMIJOS MALDONADO ALEXANDER PATRICIO</t>
  </si>
  <si>
    <t>ARMIJOS QUEZADA NEY RICHARD</t>
  </si>
  <si>
    <t>1900500099</t>
  </si>
  <si>
    <t>ARMIJOS SUQUILANDA JOSE LUIS</t>
  </si>
  <si>
    <t>ARMIJOS YANANGOMEZ WILSON RENAN</t>
  </si>
  <si>
    <t>ARMIJOS ZARUMA JIMMY JAVIER</t>
  </si>
  <si>
    <t>1105363392</t>
  </si>
  <si>
    <t>ARMIJOS ZUÑIGA EDINSON PATRICIO</t>
  </si>
  <si>
    <t>1105646028</t>
  </si>
  <si>
    <t>AYALA PILAGUANO HECTOR FABIAN</t>
  </si>
  <si>
    <t>0503526949</t>
  </si>
  <si>
    <t>AZANZA ALBAN CRISTIAN GONZALO</t>
  </si>
  <si>
    <t>AZANZA PULLAGUARI MICHAEL JORDY</t>
  </si>
  <si>
    <t>BARRERA RECTO DAVID ANTONIO</t>
  </si>
  <si>
    <t>1105589459</t>
  </si>
  <si>
    <t>BARRETO PANAMITO ALEX XAVIER</t>
  </si>
  <si>
    <t>BARROS CABRERA LUIS FERNANDO</t>
  </si>
  <si>
    <t>BASTIDAS JARAMILLO RODNEY XAVIER</t>
  </si>
  <si>
    <t>1105093361</t>
  </si>
  <si>
    <t>BAZARAN AVENDAÑO MARCO VINICIO</t>
  </si>
  <si>
    <t>BECERRA RODRIGUEZ MIGUEL ANGEL</t>
  </si>
  <si>
    <t>1105237034</t>
  </si>
  <si>
    <t>BECERRA SÁNCHEZ FLAVIO BLADIMIR</t>
  </si>
  <si>
    <t>BENAVIDES RÍOS ANGEL LEONARDO</t>
  </si>
  <si>
    <t>BENITES CORONEL MIGUEL ANGEL</t>
  </si>
  <si>
    <t>1105167041</t>
  </si>
  <si>
    <t>BENITEZ ALULIMA JOHN EDUARDO</t>
  </si>
  <si>
    <t>1150013736</t>
  </si>
  <si>
    <t>BENITEZ CAPA EDDY MICHAEL</t>
  </si>
  <si>
    <t>BENITEZ GUALAN JORGE LEONARDO</t>
  </si>
  <si>
    <t>BENITEZ LABANDA DIEGO ALEJANDRO</t>
  </si>
  <si>
    <t>BERMEO TENE JUAN LUIS</t>
  </si>
  <si>
    <t>BERRU ABAD MANUEL OSWALDO</t>
  </si>
  <si>
    <t>BIMBELA ACARO JINSOP RODRIGO</t>
  </si>
  <si>
    <t>BRAVO CARRILLO JESÚS ROLANDO</t>
  </si>
  <si>
    <t xml:space="preserve">BRAVO LOPEZ DIEGO FERNANDO </t>
  </si>
  <si>
    <t>1725646838</t>
  </si>
  <si>
    <t>BRAVO SOTO CRISTOBAL FERNANDO</t>
  </si>
  <si>
    <t>1105674616</t>
  </si>
  <si>
    <t>BRAVO SUCUNUTA LUIS DAVID</t>
  </si>
  <si>
    <t>1105871030</t>
  </si>
  <si>
    <t>BRICEÑO QUEZADA JUAN CARLOS</t>
  </si>
  <si>
    <t xml:space="preserve">BRICEÑO SALAZAR JOFRE JOSE </t>
  </si>
  <si>
    <t>BRISEÑO JIMENEZ DENNIS JOSE</t>
  </si>
  <si>
    <t xml:space="preserve">BURI SANCHEZ LUIS ANTONIO </t>
  </si>
  <si>
    <t>1150218616</t>
  </si>
  <si>
    <t>BURNEO ÁVILA FRANSI RAMIRO</t>
  </si>
  <si>
    <t>1150136974</t>
  </si>
  <si>
    <t>BUSTAMANTE POMA SANTIAGO EMANUEL</t>
  </si>
  <si>
    <t>BUSTAMANTE VILLEGAS JOSE LUIS</t>
  </si>
  <si>
    <t>BUSTAN CORONEL JOSE LUIS</t>
  </si>
  <si>
    <t>CABRERA ARMIJOS FRANCISCO PAUL</t>
  </si>
  <si>
    <t>CABRERA CABRERA CRISTIAN EDUARDO</t>
  </si>
  <si>
    <t>CABRERA CASTAÑEDA ALEX JOSE</t>
  </si>
  <si>
    <t>CABRERA CASTILLO JOHN DAVID</t>
  </si>
  <si>
    <t>CABRERA CUEVA CRISTIAN ALEXANDER</t>
  </si>
  <si>
    <t xml:space="preserve">CABRERA CUEVA JOSEPH BOLIVAR </t>
  </si>
  <si>
    <t>1104914294</t>
  </si>
  <si>
    <t>CABRERA ERREYES ANGEL ROMARIO</t>
  </si>
  <si>
    <t>1105919698</t>
  </si>
  <si>
    <t>CABRERA GONZALEZ EDWIN XAVIER</t>
  </si>
  <si>
    <t>1105740599</t>
  </si>
  <si>
    <t xml:space="preserve">CABRERA GUAMÁN CRISTIAN GEOVANNY </t>
  </si>
  <si>
    <t>1105575433</t>
  </si>
  <si>
    <t>CABRERA JARAMILLO MANUEL FERNANDO</t>
  </si>
  <si>
    <t>CABRERA JIMENEZ JAIME ANDRES</t>
  </si>
  <si>
    <t>CABRERA MUÑOZ JONATHAN ANDRÉS</t>
  </si>
  <si>
    <t>CABRERA ORDÓÑEZ ANGEL EDUARDO</t>
  </si>
  <si>
    <t>1150097622</t>
  </si>
  <si>
    <t>CABRERA PINEDA GEOVANNY PATRICIO</t>
  </si>
  <si>
    <t xml:space="preserve">CABRERA PINEDA JUAN CARLOS </t>
  </si>
  <si>
    <t>1104680184</t>
  </si>
  <si>
    <t xml:space="preserve">CABRERA RAMÓN MARLO ESTUARDO </t>
  </si>
  <si>
    <t>CABRERA RIOFRIO VICTOR EDUARDO</t>
  </si>
  <si>
    <t xml:space="preserve">CAJAMARCA BRICEÑO JAIRO LUIS </t>
  </si>
  <si>
    <t>1105238156</t>
  </si>
  <si>
    <t>CALDERÓN FLORES JOSÉ DANILO</t>
  </si>
  <si>
    <t>CALLE HERRERA ALEXIS JONATHAN</t>
  </si>
  <si>
    <t>CALVA CASTILLO EDISON VINICIO</t>
  </si>
  <si>
    <t xml:space="preserve">CAMACHO ALDAZ DAYLI XAVIER </t>
  </si>
  <si>
    <t>CAMACHO QUEZADA JORGE JACKSON</t>
  </si>
  <si>
    <t>1104474257</t>
  </si>
  <si>
    <t>CAMACHO VEINTIMILLA ESTUARDO MIGUEL</t>
  </si>
  <si>
    <t>CAMPOVERDE ALVAREZ DIEGO PATRICIO</t>
  </si>
  <si>
    <t>CAMPOVERDE CHAMBA BYRON JOSÉ</t>
  </si>
  <si>
    <t>CAMPOVERDE SALAS LUIS ANTONIO</t>
  </si>
  <si>
    <t>1105660128</t>
  </si>
  <si>
    <t>CANDO ORTEGA ALEXANDER JAVIER</t>
  </si>
  <si>
    <t xml:space="preserve">CANGO CALDERON JORGE ALEXANDER </t>
  </si>
  <si>
    <t>1104147887</t>
  </si>
  <si>
    <t>CANGO CALDERON ROVVIN ARMANDO</t>
  </si>
  <si>
    <t>1104147861</t>
  </si>
  <si>
    <t>CANGO CURIPOMA  JUAN CARLOS</t>
  </si>
  <si>
    <t>CANGO GUALAN ANGEL BAUDILIO</t>
  </si>
  <si>
    <t>1105188732</t>
  </si>
  <si>
    <t>CANGO LAVANDA LUIS ALFREDO</t>
  </si>
  <si>
    <t>CAÑAR VÁSQUEZ MARVIN RODRIGO</t>
  </si>
  <si>
    <t>CAÑARTE TOLEDO JAMES ALEXANDER</t>
  </si>
  <si>
    <t>0706544517</t>
  </si>
  <si>
    <t>CAPA ARIAS ANGEL MARTIN</t>
  </si>
  <si>
    <t>CAPA CONTENTO JOSÉ LUIS</t>
  </si>
  <si>
    <t>CAPÓN FLORES CHRISTIAN XAVIER</t>
  </si>
  <si>
    <t>1104119910</t>
  </si>
  <si>
    <t>CARAGUAY CARAGUAY MANUEL EFRAÍN</t>
  </si>
  <si>
    <t>1105846115</t>
  </si>
  <si>
    <t>CARAGUAY TANADAZO ALEX FABIÁN</t>
  </si>
  <si>
    <t>CARCHI RIVERA DARWIN BOLIVAS</t>
  </si>
  <si>
    <t>CARPIO TORRES OSCAR FABRICIO</t>
  </si>
  <si>
    <t>1105697468</t>
  </si>
  <si>
    <t>CARRANZA CAÑAR ROBERTO JOEL</t>
  </si>
  <si>
    <t>CARRILLO CHACHA JAIRO ANDRES</t>
  </si>
  <si>
    <t>1105573669</t>
  </si>
  <si>
    <t>CARRILLO PACHECO JONATHAN ALEXANDER</t>
  </si>
  <si>
    <t>CARRILLO PACHECO JOSÉ ANTONIO</t>
  </si>
  <si>
    <t>CARRIÓN CAMACHO DAVID DANIEL</t>
  </si>
  <si>
    <t>1104797863</t>
  </si>
  <si>
    <t>CARRION CARRION ROYER JUSTO</t>
  </si>
  <si>
    <t>CARRIÓN FLORES ALEX DARIO</t>
  </si>
  <si>
    <t>1104706427</t>
  </si>
  <si>
    <t>CARRION JIMENEZ MIGUEL ANGEL</t>
  </si>
  <si>
    <t>CARRIÓN PALADINEZ DANNY MAURICIO</t>
  </si>
  <si>
    <t>1104928963</t>
  </si>
  <si>
    <t xml:space="preserve">CARTUCHE VALLADARES LUIS DANIEL </t>
  </si>
  <si>
    <t>CASTILLO ACARO JHONNY ANIBAL</t>
  </si>
  <si>
    <t>CASTILLO BETANCOURTH JOSÉ LUIS</t>
  </si>
  <si>
    <t>1105814543</t>
  </si>
  <si>
    <t>CASTILLO BRICEÑO JUAN ANDRES</t>
  </si>
  <si>
    <t>CASTILLO FREIRE LUIS JACSON</t>
  </si>
  <si>
    <t>1104483662</t>
  </si>
  <si>
    <t>CASTILLO GAONA JOHN PATRICIO</t>
  </si>
  <si>
    <t>1105073132</t>
  </si>
  <si>
    <t>CASTILLO GONZÁLEZ CRISTIAN JONATHAN</t>
  </si>
  <si>
    <t>1105238008</t>
  </si>
  <si>
    <t>CASTILLO GRANDA VICTOR ALFONSO</t>
  </si>
  <si>
    <t>CASTILLO MARTINEZ VICTOR RENE</t>
  </si>
  <si>
    <t>CASTILLO PARDO FRANKLIN WILMAN</t>
  </si>
  <si>
    <t>CASTILLO SOLANO  JOSE FABIAN</t>
  </si>
  <si>
    <t>CASTILLO VALDIVIESO WILLIAN ANDRES</t>
  </si>
  <si>
    <t>CASTILLO VERA MIGUEL ANGEL</t>
  </si>
  <si>
    <t>CASTRO BELTRÁN RODRIGO VICENTE</t>
  </si>
  <si>
    <t>1104927932</t>
  </si>
  <si>
    <t>CASTRO ORDÓÑEZ CRISTHIAN ANDRÉS</t>
  </si>
  <si>
    <t>CEDEÑO QUEZADA TONNY DAVID</t>
  </si>
  <si>
    <t>0705974806</t>
  </si>
  <si>
    <t>CELI GALVAN HOLGER MEDARDO</t>
  </si>
  <si>
    <t>1105438129</t>
  </si>
  <si>
    <t>CEVALLOS JIMENEZ JUAN DIEGO</t>
  </si>
  <si>
    <t>1105938243</t>
  </si>
  <si>
    <t>CEVALLOS PADILLA SANTIAGO ISRAEL</t>
  </si>
  <si>
    <t>CHALACO RAMIREZ RAFAEL AGUSTIN</t>
  </si>
  <si>
    <t>CHALAN CABRERA LUIS GABRIEL</t>
  </si>
  <si>
    <t>CHALAN CAMACHO BRYAN MANUEL</t>
  </si>
  <si>
    <t>CHALCO AMBULUDI JUAN CARLOS</t>
  </si>
  <si>
    <t>1104511926</t>
  </si>
  <si>
    <t>CHAMBA BONILLA NIXON ROBER</t>
  </si>
  <si>
    <t>1150109229</t>
  </si>
  <si>
    <t>CHAMBA CABRERA JONATHAN OSCAR</t>
  </si>
  <si>
    <t>CHAMBA CAJAMARCA ROMMEL ORLANDO</t>
  </si>
  <si>
    <t xml:space="preserve">CHAMBA CHAMBA OSCAR EDUARDO </t>
  </si>
  <si>
    <t>1105758112</t>
  </si>
  <si>
    <t>CHAMBA ESPARZA BRYAN JOSUE</t>
  </si>
  <si>
    <t>CHAMBA GRANDA CARLOS MODESTO</t>
  </si>
  <si>
    <t>NO NADO</t>
  </si>
  <si>
    <t>CHAMBA GUALAN CARLOS ROBERTO</t>
  </si>
  <si>
    <t>CHAMBA LEÓN FLAVIO ENRIQUE</t>
  </si>
  <si>
    <t>1105891376</t>
  </si>
  <si>
    <t xml:space="preserve">CHASI QUIZHPE ALVARO JHUNIOR </t>
  </si>
  <si>
    <t>1104196348</t>
  </si>
  <si>
    <t>CHÁVEZ CARRIÓN ALEX PAÚL</t>
  </si>
  <si>
    <t>CHICAIZA ANGUISACA JONATHAN ALEXANDER</t>
  </si>
  <si>
    <t>CHIRIBOGA TAMAYO JHANDRY DAVID</t>
  </si>
  <si>
    <t>CHOCHO UCHUARI EDISON FABIAN</t>
  </si>
  <si>
    <t xml:space="preserve">CHRISTIAN HERNAN LEON LEON </t>
  </si>
  <si>
    <t>COBOS VIVANCO DIOGENES BENJAMIN</t>
  </si>
  <si>
    <t>COBOS VIVANCO EDWIN AFRANIO</t>
  </si>
  <si>
    <t>COLAIZACA QUINDE JAIME FERNANDO</t>
  </si>
  <si>
    <t>COLLAGUAZO BALCAZAR JORGE LUIS</t>
  </si>
  <si>
    <t>CONDE SANMARTIN BRYAN RAFALE</t>
  </si>
  <si>
    <t>CONDOLO MEDINA CARLOS DAVID</t>
  </si>
  <si>
    <t xml:space="preserve">CONDOLO MONCADA ALEXANDER GONZALO </t>
  </si>
  <si>
    <t>1104109770</t>
  </si>
  <si>
    <t>CONSTANTE BRITO JULIO CESAR</t>
  </si>
  <si>
    <t>1105767865</t>
  </si>
  <si>
    <t>CONTENTO PUGA JHON PAÚL</t>
  </si>
  <si>
    <t>CONTENTO PUGA JUAN CARLOS</t>
  </si>
  <si>
    <t>1105684433</t>
  </si>
  <si>
    <t>CONTENTO RUÍZ JHANDRY GUSTAVO</t>
  </si>
  <si>
    <t xml:space="preserve">CONZA ARMIJOS MAURICIO JOSE </t>
  </si>
  <si>
    <t>1104896996</t>
  </si>
  <si>
    <t>CONZA SARANGO RONALD ASDRUBAL</t>
  </si>
  <si>
    <t>CORDOVA AGILA RICHARD IVÁN</t>
  </si>
  <si>
    <t>CÓRDOVA AGUILAR BRAYAN ANDRÉS</t>
  </si>
  <si>
    <t>1104757776</t>
  </si>
  <si>
    <t>CORDOVA CALERO OSCAR FERNANDO</t>
  </si>
  <si>
    <t>CORDOVA CUENCA DIEGO FERNANDO</t>
  </si>
  <si>
    <t>CORDOVA CURIMILMA DANY FERNANDO</t>
  </si>
  <si>
    <t>CÓRDOVA LEÓN JHORDY FABIÁN</t>
  </si>
  <si>
    <t>1105003279</t>
  </si>
  <si>
    <t>CÓRDOVA LOAIZA DAVID ISRAEL</t>
  </si>
  <si>
    <t>CORDOVA SOCOLA PAUL HERNAN</t>
  </si>
  <si>
    <t>CORDOVA YAGUANA VICENTE RODRIGO</t>
  </si>
  <si>
    <t xml:space="preserve">CORONEL ARMIJOS DAVID GAVINO </t>
  </si>
  <si>
    <t>1150761136</t>
  </si>
  <si>
    <t>CORONEL ORDOÑEZ JIMMY FERNANDO</t>
  </si>
  <si>
    <t>CORREA MEDINA DIEGO PAUL</t>
  </si>
  <si>
    <t>CRUZ GUAMAN VICENTE ITALO</t>
  </si>
  <si>
    <t>CRUZ MAITA DUVAL DISNEY</t>
  </si>
  <si>
    <t>CRUZ PEREZ JEFFERSON ALEXANDER</t>
  </si>
  <si>
    <t xml:space="preserve">CRUZ SARMIENTO JEFFERSON JAVIER </t>
  </si>
  <si>
    <t xml:space="preserve">CUENCA AVILA VICTOR HUGO </t>
  </si>
  <si>
    <t>1900752153</t>
  </si>
  <si>
    <t>CUENCA BECERRA DIEGO FABRICIO</t>
  </si>
  <si>
    <t>1104550486</t>
  </si>
  <si>
    <t xml:space="preserve">CUENCA BRICEÑO DIEGO FERNANDO </t>
  </si>
  <si>
    <t>CUENCA CELI JUAN CARLOS</t>
  </si>
  <si>
    <t>CUENCA JAÉN ANGEL EDUARDO</t>
  </si>
  <si>
    <t>1105584336</t>
  </si>
  <si>
    <t>CUENCA LOARTE CRISTIAN ALEJANDRO</t>
  </si>
  <si>
    <t>CUENCA MACHUCA ERICK DANIEL</t>
  </si>
  <si>
    <t>CUENCA PALADINES JHONSON ENRIQUE</t>
  </si>
  <si>
    <t>1105412801</t>
  </si>
  <si>
    <t>CUENCA SUING HENRRY PAUL</t>
  </si>
  <si>
    <t>CUENCA YAGUANA DANILO PATRICIO</t>
  </si>
  <si>
    <t>CUEVA JIMÉNEZ ALEX MIGUEL</t>
  </si>
  <si>
    <t>1105175465</t>
  </si>
  <si>
    <t>CUEVA PARDO JHON PAUL</t>
  </si>
  <si>
    <t>CUEVA RIFRIO MAURICIO FERNANDO</t>
  </si>
  <si>
    <t xml:space="preserve">CUEVA SHASHA FELIPE JULIAN  </t>
  </si>
  <si>
    <t>1104761422</t>
  </si>
  <si>
    <t>CUEVA VALAREZO JIMSOP MICHAEL</t>
  </si>
  <si>
    <t>CURIPOMA TENE BRAYAN XAVIER</t>
  </si>
  <si>
    <t>DÁVILA AGUILAR CHRISTIAN FABIÁN</t>
  </si>
  <si>
    <t>DELGADO MALDONADO GUIDO JORDANO</t>
  </si>
  <si>
    <t>DELGADO MENDZA ESTUARDO MAURICIO</t>
  </si>
  <si>
    <t xml:space="preserve">DELGADO ZAQUINAULA JHONATAN WLADIMIR </t>
  </si>
  <si>
    <t>1900712934</t>
  </si>
  <si>
    <t>DÍAZ ARMIJOS LUIS FERNANDO</t>
  </si>
  <si>
    <t>1105558066</t>
  </si>
  <si>
    <t>DIAZ SARANGO EDWIN ALEXANDER</t>
  </si>
  <si>
    <t>DÍAZ TORRES OMAR ANTONIO</t>
  </si>
  <si>
    <t xml:space="preserve">DONOSO HERRERA FREDY MARCELO  </t>
  </si>
  <si>
    <t>1105007296</t>
  </si>
  <si>
    <t>DURAN SANTIN JAIME GERMAN</t>
  </si>
  <si>
    <t>ENCALADA VALDIVIESO HAROLD RAI</t>
  </si>
  <si>
    <t>1104693328</t>
  </si>
  <si>
    <t>ENCARNACION CASTRO PATRICIO DANIEL</t>
  </si>
  <si>
    <t>ENRIQUEZ CABRERA WALTER ANDRÉS</t>
  </si>
  <si>
    <t xml:space="preserve">ENRIQUEZ PINTA ALEX BRYAN </t>
  </si>
  <si>
    <t>ERAS BRICEÑO CRISTIAN OMAR</t>
  </si>
  <si>
    <t>ERAS CASTILLO DARWIN GABRIEL</t>
  </si>
  <si>
    <t xml:space="preserve">ERIQUE VASQUEZ JAIRO </t>
  </si>
  <si>
    <t>1105909780</t>
  </si>
  <si>
    <t>ESPARZA CORONEL DANNY RICHARD</t>
  </si>
  <si>
    <t>ESPEJO CABRERA JOHN PAUL</t>
  </si>
  <si>
    <t>1104999097</t>
  </si>
  <si>
    <t>ESPINOSA AGUIRRE JONATHAN DAVID</t>
  </si>
  <si>
    <t>1105674822</t>
  </si>
  <si>
    <t>ESPINOSA COYAGO NIXON JORDY</t>
  </si>
  <si>
    <t>ESPINOZA GRANILLO BRAYAN SANTIAGO</t>
  </si>
  <si>
    <t>1105236762</t>
  </si>
  <si>
    <t xml:space="preserve">ESPINOZA SUAREZ GUIDO DANIEL </t>
  </si>
  <si>
    <t>1723016745</t>
  </si>
  <si>
    <t>FAICAN CHAMBA DIEGO FERNÁNDEZ</t>
  </si>
  <si>
    <t>FAICAN MAZA ALEX FABRICIO</t>
  </si>
  <si>
    <t>FAJARDO MEJÍA MARIO ALEJANDRO</t>
  </si>
  <si>
    <t>FARINANGO NAMICELA DARWIN IVAN</t>
  </si>
  <si>
    <t xml:space="preserve">FERNANDEZ CABRERA  VICTTOR JHONNY </t>
  </si>
  <si>
    <t>FIERRO RAMOS WAGNER OMAR</t>
  </si>
  <si>
    <t>FLORES ESPAÑA WASHINGTON ISRAEL</t>
  </si>
  <si>
    <t>1104804438</t>
  </si>
  <si>
    <t>FLORES LIMA JORGE GEOVANNY</t>
  </si>
  <si>
    <t>FLORES MALLA PABLO ANDRES</t>
  </si>
  <si>
    <t xml:space="preserve">FLORES MORA JOSE ISRAEL </t>
  </si>
  <si>
    <t>1105112690</t>
  </si>
  <si>
    <t>FLORES PALADINES DIEGO ALEXIS</t>
  </si>
  <si>
    <t>GAHONA CANO ALVARO ORLANDO</t>
  </si>
  <si>
    <t>1105366007</t>
  </si>
  <si>
    <t>GALVEZ LOJA KEVIN ANDRES</t>
  </si>
  <si>
    <t>GALVEZ MERA CARLOS ARTURO</t>
  </si>
  <si>
    <t>GÁLVEZ MUÑÓZ FRANCO DAVID</t>
  </si>
  <si>
    <t>1105765521</t>
  </si>
  <si>
    <t>GÁLVEZ MUÑOZ PABLO ANDRÉS</t>
  </si>
  <si>
    <t>GANAZHAPA UCHUARI LUIS EDUARDO</t>
  </si>
  <si>
    <t>GAONA ABAD ROBER LIZANDRO</t>
  </si>
  <si>
    <t>1105114134</t>
  </si>
  <si>
    <t>GAONA CUMBICUS YANDRI STALIN</t>
  </si>
  <si>
    <t>1104975386</t>
  </si>
  <si>
    <t>GAONA GIRON JUAN CARLOS</t>
  </si>
  <si>
    <t>1104731987</t>
  </si>
  <si>
    <t>GAONA JIMENEZ HERNAN RODRIGO</t>
  </si>
  <si>
    <t>1720406683</t>
  </si>
  <si>
    <t>ABAD JIMENÉZ KEVIN IVÁN</t>
  </si>
  <si>
    <t>1104537525</t>
  </si>
  <si>
    <t>NO SE PRESENTARON A RENDIR LAS PRUEBAS</t>
  </si>
  <si>
    <t>AGILA VARGAS JEYSSON ALFREDO</t>
  </si>
  <si>
    <t xml:space="preserve">AGREDA FERNANDEZ SANTIAGO DAVID </t>
  </si>
  <si>
    <t>1105649402</t>
  </si>
  <si>
    <t>AJILA CONZA EDWIN FERNANDO</t>
  </si>
  <si>
    <t>ALVARADO ORDOÑES JONATHAN RAMIRO</t>
  </si>
  <si>
    <t>ALVAREZ CHAMORRO ERICK DANIEL</t>
  </si>
  <si>
    <t>AMARI URREGO RODRIGO FERNANDO</t>
  </si>
  <si>
    <t>AMBULUDI SUQUILANDA MANUEL ROMELIO</t>
  </si>
  <si>
    <t>ANGAMARCA MALLA ARNOLD ANDREY</t>
  </si>
  <si>
    <t>AÑAZCO ENCALADA WILSON DANIEL</t>
  </si>
  <si>
    <t>APOLO ASANZA YARMAR DAVID</t>
  </si>
  <si>
    <t>AREVALO GONZALEZ MANUEL JOSÉ</t>
  </si>
  <si>
    <t>ARMIJOS VEGA JHON ALEXANDER</t>
  </si>
  <si>
    <t xml:space="preserve">AUCAPIÑA GUERRERO LESTER MICHAEL  </t>
  </si>
  <si>
    <t>1150602637</t>
  </si>
  <si>
    <t>BAJAÑA MINGA JORGE JAVIER</t>
  </si>
  <si>
    <t>1105531774</t>
  </si>
  <si>
    <t xml:space="preserve">BARRAGAN IÑIGUEZ LUIS EDUARDO </t>
  </si>
  <si>
    <t>1104738560</t>
  </si>
  <si>
    <t>BARRETO DOMINGUEZ CARLOS DANIEL</t>
  </si>
  <si>
    <t>1105122707</t>
  </si>
  <si>
    <t>BARRETO SARANGO ROMMEL ANTONIO</t>
  </si>
  <si>
    <t>BENITEZ MENDIETA EDISON KEVIN</t>
  </si>
  <si>
    <t>1104591555</t>
  </si>
  <si>
    <t>BERNAL SEGARRA JEFFERSON MICHAEL</t>
  </si>
  <si>
    <t>BRAVO RAMOS ROBERT SEGUNDO</t>
  </si>
  <si>
    <t>BRICEÑO ARMIJOS ELVIS AGUSTÍN</t>
  </si>
  <si>
    <t>BUSTAN CORONEL JOSÉ LUIS</t>
  </si>
  <si>
    <t>BUSTOS SALCEDO JONNY PAUL</t>
  </si>
  <si>
    <t>CABRERA ACHUPALLAS CESAR AUGUSTO</t>
  </si>
  <si>
    <t>1105957045</t>
  </si>
  <si>
    <t>CABRERA NAULA WILSON JHAMIL</t>
  </si>
  <si>
    <t>CABRERA POMA NELSON FABIAN</t>
  </si>
  <si>
    <t>CALERO GÓMEZ EDDY SEGUNDO</t>
  </si>
  <si>
    <t>1105539413</t>
  </si>
  <si>
    <t>CALLE ANDRADE CRITHIAN PAUL</t>
  </si>
  <si>
    <t>CALLE ANDRADE JIMMY ALEXIS</t>
  </si>
  <si>
    <t>1105618001</t>
  </si>
  <si>
    <t>CALVA CALVA ANDRES DE JESUS</t>
  </si>
  <si>
    <t>CALVA ESPINOZA JOSE LUIS</t>
  </si>
  <si>
    <t>1105225229</t>
  </si>
  <si>
    <t>CAMISÁN CAMISÁN JORGE ORLANDO</t>
  </si>
  <si>
    <t>CAMPOVERDE ARMIJOS EDISON LEONARDO</t>
  </si>
  <si>
    <t>1104824071</t>
  </si>
  <si>
    <t>CANGO MACAS ANGEL ALONZO</t>
  </si>
  <si>
    <t xml:space="preserve">CAÑAR ERRERA JORGE LUIS </t>
  </si>
  <si>
    <t>1105249070</t>
  </si>
  <si>
    <t xml:space="preserve">CARAGUAY CARAGUAY MIGUEL ANGEL </t>
  </si>
  <si>
    <t>1105640682</t>
  </si>
  <si>
    <t xml:space="preserve">CARAGUAY SINCHE JOSE DAVID </t>
  </si>
  <si>
    <t>CARREÑO POMA JOHN PAUL</t>
  </si>
  <si>
    <t>CARRIÓN CAMACHO CARLOS ALBERTO</t>
  </si>
  <si>
    <t>1104797871</t>
  </si>
  <si>
    <t>CARRION GRANDA VICTOR MANUEL</t>
  </si>
  <si>
    <t xml:space="preserve">CARRION TACURI RICARDO FERNANDO </t>
  </si>
  <si>
    <t>1150220448</t>
  </si>
  <si>
    <t>CASTILLO GONZÁLEZ ANGEL ERASMO</t>
  </si>
  <si>
    <t>1105180895</t>
  </si>
  <si>
    <t>CASTILLO JAPÓN ROGER ALEXANDER</t>
  </si>
  <si>
    <t>CASTILLO JARAMILLO CELSO DAVID</t>
  </si>
  <si>
    <t>CASTILLO JARAMILLO JOE ABRAHAM</t>
  </si>
  <si>
    <t>1106016619</t>
  </si>
  <si>
    <t xml:space="preserve">CASTILLO JIMENEZ JHON DAVID </t>
  </si>
  <si>
    <t>1105323040</t>
  </si>
  <si>
    <t>CASTILLO JIMNEZ VICTOR JONATHAN</t>
  </si>
  <si>
    <t>CASTILLO JUMBO ALVARO ALEXANDER</t>
  </si>
  <si>
    <t>CASTILLO OLMEDO BYRON JAVIER</t>
  </si>
  <si>
    <t>CASTILLO RIOS EDDY JERSON</t>
  </si>
  <si>
    <t xml:space="preserve">CASTILLO TACURI EDISON CAMILO </t>
  </si>
  <si>
    <t>CASTILLO VILLA CRISTIAN GEOVANNY</t>
  </si>
  <si>
    <t>CELI ALVARADO FREDDY MAURICIO</t>
  </si>
  <si>
    <t>CELI PUGLLA DARWIN MANUEL</t>
  </si>
  <si>
    <t>CESPEDES GUERRA ROBINSON STEWART</t>
  </si>
  <si>
    <t>0603955345</t>
  </si>
  <si>
    <t>CEVALLOS ARMIJOS FAUSTO MIGUEL</t>
  </si>
  <si>
    <t>1105008153</t>
  </si>
  <si>
    <t>CEVALLOS VALENCIA EDDY PAÚL</t>
  </si>
  <si>
    <t>1105594731</t>
  </si>
  <si>
    <t>CHALAN GRANDA RICHARD SALVADOR</t>
  </si>
  <si>
    <t>CHAMBA BENAVIDEZ ROBER VINICIO</t>
  </si>
  <si>
    <t>1900791813</t>
  </si>
  <si>
    <t>CHAMBA JARAMILLO JONATHAN MICHAEL</t>
  </si>
  <si>
    <t>CHICA BREMEO JORGE EDUARDO</t>
  </si>
  <si>
    <t>0105549729</t>
  </si>
  <si>
    <t>CHUQUIMARCA ESPINOZA JIMMY PAUL</t>
  </si>
  <si>
    <t>1105361388</t>
  </si>
  <si>
    <t xml:space="preserve">CHUQUIMARCA VALLADARES DARWIN EFRAIN </t>
  </si>
  <si>
    <t>1105664054</t>
  </si>
  <si>
    <t>CHUQUIRIMA RAMOS RONNY  DAYAN</t>
  </si>
  <si>
    <t>CONTENTO GUALÁN LUIS ABRAHAN</t>
  </si>
  <si>
    <t>CONTENTO PAQUI JORGE DAQUILEMA</t>
  </si>
  <si>
    <t>CONZA TORRES JOSE DAVID</t>
  </si>
  <si>
    <t>1104680267</t>
  </si>
  <si>
    <t>CONZA VALLADARES JHUNIOR EDUARDO</t>
  </si>
  <si>
    <t>CORDOVA CORDOVA OSCAR EDUARDO</t>
  </si>
  <si>
    <t>CÓRDOVA FLORES JUAN CARLOS</t>
  </si>
  <si>
    <t>1105191959</t>
  </si>
  <si>
    <t>CORDOVA PINZA CHRISTIAN ROMARIO</t>
  </si>
  <si>
    <t>1105014045</t>
  </si>
  <si>
    <t>CORDOVA SOCOLA VICTOR FABRICIO</t>
  </si>
  <si>
    <t>CORDOVA VERA SANTOS MODESTO</t>
  </si>
  <si>
    <t>1105580524</t>
  </si>
  <si>
    <t>CORONEL BENITEZ PAOLO CESAR</t>
  </si>
  <si>
    <t>CUENCA CHAMBA WILMER GEOVANNY</t>
  </si>
  <si>
    <t>CUENCA MONTALVAN JOSE LUIS</t>
  </si>
  <si>
    <t>CUEVA ARROBO ESNEYDER MAURICIO</t>
  </si>
  <si>
    <t>CUEVA CUENCA VELFO ALEJANDRO</t>
  </si>
  <si>
    <t>1105542391</t>
  </si>
  <si>
    <t>CUEVA SARANGO MANUEL ANDRÉS</t>
  </si>
  <si>
    <t>CUMBICOS CORREA HERMAN RODRIGO</t>
  </si>
  <si>
    <t>1726950445</t>
  </si>
  <si>
    <t xml:space="preserve">DIAGO CHOEZ JEFFERSON ALEXANDER </t>
  </si>
  <si>
    <t>1105639916</t>
  </si>
  <si>
    <t xml:space="preserve">DURAZNO ACARO CARLOS RAFAEL </t>
  </si>
  <si>
    <t>1105331399</t>
  </si>
  <si>
    <t>ELIZALDE BRISEÑO DIEGO ALEXANDER</t>
  </si>
  <si>
    <t>ELIZALDE CHAMBA ISRAEL DAVID</t>
  </si>
  <si>
    <t>1104757248</t>
  </si>
  <si>
    <t>ENCALADA LUZURIAGA ALEX NAYO</t>
  </si>
  <si>
    <t xml:space="preserve">ERAZO SIGCHO SANTIAGO ISRAEL </t>
  </si>
  <si>
    <t>1105214082</t>
  </si>
  <si>
    <t>ERRAES TUQUERES CARLOS ANIBAL</t>
  </si>
  <si>
    <t>ESACALERAS PALMA PAUL ANDRES</t>
  </si>
  <si>
    <t>1104968365</t>
  </si>
  <si>
    <t>ESTRADA CUENCA WILSON FERNANDO</t>
  </si>
  <si>
    <t>1103957088</t>
  </si>
  <si>
    <t>FAICÁN ORDÓÑEZ ANÍBAL MAURICIO</t>
  </si>
  <si>
    <t>1105584161</t>
  </si>
  <si>
    <t xml:space="preserve">FAJARDO AGUIRRE ALEX NOIMAR </t>
  </si>
  <si>
    <t>1104814643</t>
  </si>
  <si>
    <t>FIGUEROA PUCHAICELA PABLO ANDRES</t>
  </si>
  <si>
    <t>GÁLVEZ MUÑÓZ WALTER BOLÍVAR</t>
  </si>
  <si>
    <t>1104680358</t>
  </si>
  <si>
    <t>GAONA GAONA PEDRO MANUEL</t>
  </si>
  <si>
    <t xml:space="preserve">GAONA GONZALEZ JEFFERSON SEGUNDO </t>
  </si>
  <si>
    <t>1900501014</t>
  </si>
  <si>
    <t>NO SE PRESENTO</t>
  </si>
  <si>
    <t>Cantidad</t>
  </si>
  <si>
    <t>Nro Carpeta</t>
  </si>
  <si>
    <t>Nombres</t>
  </si>
  <si>
    <t>Descripciòn</t>
  </si>
  <si>
    <t>Cèdula</t>
  </si>
  <si>
    <t>PROMEDIO 14/20</t>
  </si>
  <si>
    <t>ASPIRANTES A.C.T.</t>
  </si>
  <si>
    <t>40 flexiones - 1min</t>
  </si>
  <si>
    <t>125 m - 4min 48seg</t>
  </si>
  <si>
    <t>38 flexiones - 1min 30seg</t>
  </si>
  <si>
    <t>2400 m - 13 min</t>
  </si>
  <si>
    <t>SOBRE 100</t>
  </si>
  <si>
    <t>SOBRE 4</t>
  </si>
  <si>
    <t>Sobre 20</t>
  </si>
  <si>
    <t>ABAD ROA ERIKA KATHERINE</t>
  </si>
  <si>
    <t>1105619827</t>
  </si>
  <si>
    <t>ABAD VEGA SONIA LILIANA</t>
  </si>
  <si>
    <t>ABRIGO PULLAGUARI JENNY BEATRIZ</t>
  </si>
  <si>
    <t>ACARO CAMACHO JESSICA ALEXANDRA</t>
  </si>
  <si>
    <t>1104785827</t>
  </si>
  <si>
    <t>ACARO VEGA CARMEN MELANIA</t>
  </si>
  <si>
    <t>AGUILAR MEDINA KATHERINE ELIZABETH</t>
  </si>
  <si>
    <t>AGUILAR MEDINA SILVANA GABRIELA</t>
  </si>
  <si>
    <t>1104897853</t>
  </si>
  <si>
    <t>AGUINSACA CUENCA MARJORYE MARÍA</t>
  </si>
  <si>
    <t>AGUIRRE HUAREZ MARÍA CECIBEL</t>
  </si>
  <si>
    <t xml:space="preserve">AGUIRRE OLMEDO JESSICA DEL ROCIO </t>
  </si>
  <si>
    <t>1104119639</t>
  </si>
  <si>
    <t>ALBÁN RAMÓN MARÍA ELISA</t>
  </si>
  <si>
    <t>1104750268</t>
  </si>
  <si>
    <t>ALDEAN DIAS CECILIA MARIBEL</t>
  </si>
  <si>
    <t>ALEJANDRO VILLA ANA YAJAIRA</t>
  </si>
  <si>
    <t>1105953218</t>
  </si>
  <si>
    <t>ALVARADO SANMARTIN ROSA MARIELA</t>
  </si>
  <si>
    <t>AMARI URREGO MARIELA VIVIANA</t>
  </si>
  <si>
    <t>1900791656</t>
  </si>
  <si>
    <t xml:space="preserve">ANALUISA ENRIQUEZ KARLA STEFANÍA </t>
  </si>
  <si>
    <t>1105070864</t>
  </si>
  <si>
    <t>ANDRADE LOZANO DIANA BEATRIZ</t>
  </si>
  <si>
    <t>1105358749</t>
  </si>
  <si>
    <t>ANGUISACA GUERRERO DEISY MARCELA</t>
  </si>
  <si>
    <t xml:space="preserve">ARAUJO GRANDA MARGOTH VIVIANA </t>
  </si>
  <si>
    <t>ARCENTALES CARCHI JENNY DEL ROSARIO</t>
  </si>
  <si>
    <t>AREVALO TORRES KRUPSKAYA YADIRA</t>
  </si>
  <si>
    <t>ARIAS CORDOVA JINA STEFANIA</t>
  </si>
  <si>
    <t>ARMIJOS CARRION LEIDY ALEXANDRA</t>
  </si>
  <si>
    <t>ARMIJOS ELIZALDE FATIMA NORMA</t>
  </si>
  <si>
    <t>ARMIJOS JARAMILLO ANA GABRIELA</t>
  </si>
  <si>
    <t>1105337578</t>
  </si>
  <si>
    <t>ARMIJOS JIMÉNEZ JOSSELYN ANAHÍ</t>
  </si>
  <si>
    <t>ASTUDILLO DELGADO ARACELLLY SOLEDAD</t>
  </si>
  <si>
    <t>AVILA REQUELME VERÓNICA ALEXANDRA</t>
  </si>
  <si>
    <t>BANDA CAPA KATHERINE MISHEL</t>
  </si>
  <si>
    <t xml:space="preserve">BENITES CORONEL CARMEN ROSA </t>
  </si>
  <si>
    <t>1105747214</t>
  </si>
  <si>
    <t>BENÍTEZ CAJAMARCA SANDRA VERÓNICA</t>
  </si>
  <si>
    <t>1104606999</t>
  </si>
  <si>
    <t>BERMEO SÁNCHEZ ODALIS MICHELLE</t>
  </si>
  <si>
    <t>BESERRA CUENCA MARYURI JESSENIA</t>
  </si>
  <si>
    <t xml:space="preserve">BILBAO FERNANDEZ CINDY LUISA </t>
  </si>
  <si>
    <t>1104354640</t>
  </si>
  <si>
    <t>BRICEÑO IÑIGUEZ LADY LISBETH</t>
  </si>
  <si>
    <t>1150422853</t>
  </si>
  <si>
    <t>BURI CAMACHO KRUPSKAYA KATIUSKA</t>
  </si>
  <si>
    <t>BURNEO ROCILLO SULAY VANESSA</t>
  </si>
  <si>
    <t>BUSTAMANTE JUMBO JENYFER BEATRIZ</t>
  </si>
  <si>
    <t>BUSTAMANTE JUMBO JOSSELYN STEFANIA</t>
  </si>
  <si>
    <t>BUSTAMANTE ROMAN BIRMANIA TATIANA</t>
  </si>
  <si>
    <t>BUSTAMANTE VERA VERONICA DEL CISNE</t>
  </si>
  <si>
    <t>BUSTÁN DUARTE PAULA SALOMÉ</t>
  </si>
  <si>
    <t>1105812828</t>
  </si>
  <si>
    <t>BUSTOS SARANGO NANCY ELIZABETH</t>
  </si>
  <si>
    <t>CABRERA AGUIRRE MARIA DE LOS ANGLES</t>
  </si>
  <si>
    <t>CABRERA AJILA TANIA ANGHELA</t>
  </si>
  <si>
    <t>CABRERA DELEG LEIDY VANESSA</t>
  </si>
  <si>
    <t xml:space="preserve">CABRERA JARAMILLO KAREN JHULIANA </t>
  </si>
  <si>
    <t>1150484564</t>
  </si>
  <si>
    <t>CABRERA LEON DARELY JUDITH</t>
  </si>
  <si>
    <t>CABRERA TORO ROSA STEFANIA</t>
  </si>
  <si>
    <t>1105958563</t>
  </si>
  <si>
    <t>CAJAMARCA MALDONADO CAROLINA ELIZABETH</t>
  </si>
  <si>
    <t>CAJAMARCA PULLAGUARY ANA MARÍA</t>
  </si>
  <si>
    <t>CAMACHO LUNA GLENDA YULIZA</t>
  </si>
  <si>
    <t xml:space="preserve">CAMPOS GORDILLO SILVIA DEL ROCIO </t>
  </si>
  <si>
    <t>1105672685</t>
  </si>
  <si>
    <t>CAMPOVERDE GRANDA EVELYN JOHANNA</t>
  </si>
  <si>
    <t>CANGO MATAILO JOHANA ANDREA</t>
  </si>
  <si>
    <t>CANO ORDOÑEZ JENNY PATRICIA</t>
  </si>
  <si>
    <t>CAPA PALTÍN VIVIANA ELIZABETH</t>
  </si>
  <si>
    <t>1105678039</t>
  </si>
  <si>
    <t>CARAGUAY SANCHEZ DIANA FABIOLA</t>
  </si>
  <si>
    <t>CARAGUAY SÁNCHEZ MARITZA DEL PILAR</t>
  </si>
  <si>
    <t>CARPIO POMA ADRIANA MICHELLE</t>
  </si>
  <si>
    <t>1150036356</t>
  </si>
  <si>
    <t>CARRILLO MUNOZ JAMILETH CECIBEL</t>
  </si>
  <si>
    <t>CARRILO JIMENEZ MARIA CRISTINA</t>
  </si>
  <si>
    <t>1105760944</t>
  </si>
  <si>
    <t>CARRION ILLESCAS ERIKA LUCIA</t>
  </si>
  <si>
    <t>CARRIÓN JIMENEZ MARÍA ISABEL</t>
  </si>
  <si>
    <t>1104716228</t>
  </si>
  <si>
    <t>CARRIÓN MACAS MARÍA VERÓNICA</t>
  </si>
  <si>
    <t>1104136369</t>
  </si>
  <si>
    <t>CARRION TENE DANIELA ESTEFANIA</t>
  </si>
  <si>
    <t>CARTUCHE ZHANAY ANDREA AZUCENA</t>
  </si>
  <si>
    <t>CARVAJAL RÍOS MARLYN BETSABÉ</t>
  </si>
  <si>
    <t>1104879471</t>
  </si>
  <si>
    <t>CASTILLO CALVA KARINA ELISABETH</t>
  </si>
  <si>
    <t>1106051087</t>
  </si>
  <si>
    <t>CASTILLO NEIRA MARIBEL JACQUELINE</t>
  </si>
  <si>
    <t>1105654444</t>
  </si>
  <si>
    <t xml:space="preserve">CASTILLO RODRIGUEZ MERY LAURA </t>
  </si>
  <si>
    <t>1106017054</t>
  </si>
  <si>
    <t>CASTILLO ROJAS MARLENE VERÓNICA</t>
  </si>
  <si>
    <t>CASTRO CUEVA MARJORIE ANABEL</t>
  </si>
  <si>
    <t xml:space="preserve">CELI MEJIA THALIA CISNE </t>
  </si>
  <si>
    <t>CERDA JARAMILLO SLENDY VIVIANA</t>
  </si>
  <si>
    <t>CHACHO PAUTA TERRESA DE JESÚS</t>
  </si>
  <si>
    <t>CHAMBA CHAMBA TANIA CAROLINA</t>
  </si>
  <si>
    <t xml:space="preserve">CHAMBA PEÑA MARIA FERNANDA </t>
  </si>
  <si>
    <t>1103975148</t>
  </si>
  <si>
    <t>CHAMBA POMA JESSICA ALEXANDRA</t>
  </si>
  <si>
    <t>1105594467</t>
  </si>
  <si>
    <t xml:space="preserve">CHAMBA RODRIGUEZ ANDREA JHULIANA </t>
  </si>
  <si>
    <t>1105909491</t>
  </si>
  <si>
    <t>CHIMBO CABRERA NATALIA LIZBETH</t>
  </si>
  <si>
    <t>1105633612</t>
  </si>
  <si>
    <t>CHIMBO COLLAGUAZO JENNY AMPARO</t>
  </si>
  <si>
    <t>1105038788</t>
  </si>
  <si>
    <t>CHIMBO UCHUARI RUTH ELIZABETH</t>
  </si>
  <si>
    <t>1105008567</t>
  </si>
  <si>
    <t>CHUNCHO CAJAMARCA MAURA GUADALUPE</t>
  </si>
  <si>
    <t>CHUNCHO CHUNCHO VERÓNICA CECIBEL</t>
  </si>
  <si>
    <t>CHUNCHO PACCHA TANIA MARIANELA</t>
  </si>
  <si>
    <t>1106053661</t>
  </si>
  <si>
    <t>COLLAGUAZO CUENCA YAZMIN ELIZABETH</t>
  </si>
  <si>
    <t>1105031825</t>
  </si>
  <si>
    <t>COLLAGUAZO HUANCA JENNY ROCIO</t>
  </si>
  <si>
    <t xml:space="preserve">CONTENTO CORREA KARINA SELENA </t>
  </si>
  <si>
    <t>1105674004</t>
  </si>
  <si>
    <t>CORDOVA CAPA RUTH MARIBEL</t>
  </si>
  <si>
    <t>1150373973</t>
  </si>
  <si>
    <t>CÓRDOVA GRANDA SILVANA ESTEFANÍA</t>
  </si>
  <si>
    <t>CORDOVA SARANGO ANDREA KARINA</t>
  </si>
  <si>
    <t>CORREA ENCARNACION JENNY CARINA</t>
  </si>
  <si>
    <t>CORREA IMAICELA FERNANDA CECIBEL</t>
  </si>
  <si>
    <t>CORREA MORENO DANIA VANESSA</t>
  </si>
  <si>
    <t>COSIOS GUEVARA VERONICA ALEXANDRA</t>
  </si>
  <si>
    <t>CUENCA CALVA MARIA DEL CISNE</t>
  </si>
  <si>
    <t>1104625726</t>
  </si>
  <si>
    <t>CUENCA CANGO ALBA FABIOLA</t>
  </si>
  <si>
    <t>CUENCA CANGO KATHERINE PAULINA</t>
  </si>
  <si>
    <t>CUENCA CRUZ KARINA CECIBEL</t>
  </si>
  <si>
    <t>CUENCA JIMÉNEZ MARY LORENA</t>
  </si>
  <si>
    <t>CUENCA MICHAY SILVANA ESTEFANIA</t>
  </si>
  <si>
    <t>CUENCAN UYAGUARI JESSICA YOMARA</t>
  </si>
  <si>
    <t>1150079844</t>
  </si>
  <si>
    <t>CUMBICUS RIMACUNA PAOLA SUSANA</t>
  </si>
  <si>
    <t>1105536732</t>
  </si>
  <si>
    <t>CUMBICUS SALINAS SONIA JOHANA</t>
  </si>
  <si>
    <t>1105337800</t>
  </si>
  <si>
    <t>DELGADO DELGADO ANDREA MARIA</t>
  </si>
  <si>
    <t>DÍAZ TAMBO JESENIA DEL CISNE</t>
  </si>
  <si>
    <t>1105584740</t>
  </si>
  <si>
    <t>DÍAZ TENESACA LAURA YULISSA</t>
  </si>
  <si>
    <t>ENCALADA CARRION EVELYN KATHERINE</t>
  </si>
  <si>
    <t>ENRIQUEZ VITERI YADIRA ISABEL</t>
  </si>
  <si>
    <t>ERAS MERINO ROSA MAJORIE</t>
  </si>
  <si>
    <t>ESPINOSA CUMBICOS SUNNY RUDEYSI</t>
  </si>
  <si>
    <t xml:space="preserve">ESPINOSA LOIZA JHULINA MICHELLE </t>
  </si>
  <si>
    <t>1106013541</t>
  </si>
  <si>
    <t>ESPINOZA PEREZ DAYANNA KAREN</t>
  </si>
  <si>
    <t xml:space="preserve">GAONA CUMBICUS ZULEIKA CECIBEL  </t>
  </si>
  <si>
    <t>1105225161</t>
  </si>
  <si>
    <t xml:space="preserve">GAONA JIMENEZ SHEILA FABIOLA </t>
  </si>
  <si>
    <t>1105705030</t>
  </si>
  <si>
    <t>GAVILANES CASTRO  DAYANARA NARCISA</t>
  </si>
  <si>
    <t>GÓMEZ TAPIA GUISSELLA ANABEL</t>
  </si>
  <si>
    <t>GÓMEZ VILLA LUISA ALEXANDRA</t>
  </si>
  <si>
    <t>GONZAGA CALVA INÉS MELISA</t>
  </si>
  <si>
    <t>NO SE PRESENTARON A RENDIR PRUEBAS FISICAS</t>
  </si>
  <si>
    <t>ABAD TACURI MARIA LEIDY</t>
  </si>
  <si>
    <t>AGILA MERINO KAROL STEFANY</t>
  </si>
  <si>
    <t>AGUILAR MINGA YADIRA ROSARIO</t>
  </si>
  <si>
    <t>1105913329</t>
  </si>
  <si>
    <t>ALULIMA ZHINGRE JOHANNA CAROLINA</t>
  </si>
  <si>
    <t>1105690885</t>
  </si>
  <si>
    <t>AMBULIDI JARAMILLO ANA MARIA</t>
  </si>
  <si>
    <t>AMBULUDI GONZALEZ JHULISSA STEFANIA</t>
  </si>
  <si>
    <t>ANGAMARCA MOROCHO MARIA HERLINDA</t>
  </si>
  <si>
    <t>ARÉVALO CASTILLO ROSA ENITH</t>
  </si>
  <si>
    <t>1150108858</t>
  </si>
  <si>
    <t>ARMIJOS SIGCHO MARIA ANTONIA</t>
  </si>
  <si>
    <t xml:space="preserve">BALCÁZAR CUEVA ALICIA MARIVEL </t>
  </si>
  <si>
    <t>1104794712</t>
  </si>
  <si>
    <t>BARBA GUAJALA JESSICA FERNANDA</t>
  </si>
  <si>
    <t xml:space="preserve">BENAVIDEZ MONTENEGRO MELVA BEATRIZ </t>
  </si>
  <si>
    <t>1105107609</t>
  </si>
  <si>
    <t>BENITEZ CORONEL ROSA LAURA</t>
  </si>
  <si>
    <t xml:space="preserve">BENITEZ QUIÑONEZ TANIA DEL CARMEN </t>
  </si>
  <si>
    <t>1150148052</t>
  </si>
  <si>
    <t>BENITEZ UCHUARE ANDREA YAZMIN</t>
  </si>
  <si>
    <t>1105185530</t>
  </si>
  <si>
    <t>BENTACOURTH ULLOA ARIANNA ELIZABETH</t>
  </si>
  <si>
    <t>1104391659</t>
  </si>
  <si>
    <t>BRITO PACCHA JANINA DEL CISNE</t>
  </si>
  <si>
    <t>1105208720</t>
  </si>
  <si>
    <t>BUSTAMANTE CELI MARIA JOSE</t>
  </si>
  <si>
    <t>CABREA MUÑÓZ THALIA FERNANDA</t>
  </si>
  <si>
    <t>1105632077</t>
  </si>
  <si>
    <t>CALDERÓN MEJÍA ERIKA JAZMÍN</t>
  </si>
  <si>
    <t>0705931061</t>
  </si>
  <si>
    <t>CALVA SALAZAR TANIA MARISOL</t>
  </si>
  <si>
    <t>CAMACHO HERRERA YURI STEFANIA</t>
  </si>
  <si>
    <t>CANCHINGRE CAMPOVERDE JESSICA GABRIELA</t>
  </si>
  <si>
    <t>CAÑAR TORRES ERIKA TATIANA</t>
  </si>
  <si>
    <t>CAPA UCHUARI NORMA JANETH</t>
  </si>
  <si>
    <t>1106040924</t>
  </si>
  <si>
    <t>CARAGUAY JAURA VERONICA ELIZABETH</t>
  </si>
  <si>
    <t>CARREÑO ZARAGOCIN ERIKA BRIGGETTE</t>
  </si>
  <si>
    <t>CARTUCHE SANCHEZ MARIUXI ANMABELL</t>
  </si>
  <si>
    <t>1104081326</t>
  </si>
  <si>
    <t>CASTILLO ARMIJOS ANDREA MARIBEL</t>
  </si>
  <si>
    <t>CASTILLO TINIZARAY JOHANNA MARICELA</t>
  </si>
  <si>
    <t>1105094534</t>
  </si>
  <si>
    <t>CHAMBA ROMERO DIANA ELIZABET</t>
  </si>
  <si>
    <t>CHAMBA SALINAS ANGELA JOHANNA</t>
  </si>
  <si>
    <t>CHIMBO CORONEL GIANELLA MARGOTH</t>
  </si>
  <si>
    <t>CHINCHAY ESMERALDAS CLAUDIA GABRIEL</t>
  </si>
  <si>
    <t>1104723752</t>
  </si>
  <si>
    <t>COBOS PADILLA MAGDALENA YAZMÍN</t>
  </si>
  <si>
    <t xml:space="preserve">CONTENTO QUIZPHE ADRIANA PAOLA </t>
  </si>
  <si>
    <t>1150702999</t>
  </si>
  <si>
    <t>CONTRERAS VALLADARES MARIA ALEXANDRA</t>
  </si>
  <si>
    <t>CORDERO LOAIZA MAHOLY ALEXANDRA</t>
  </si>
  <si>
    <t>CORDOVA FLORES ANDREA GUADALUPE</t>
  </si>
  <si>
    <t>1105415564</t>
  </si>
  <si>
    <t>CORDOVA SANTIN DORAY DEL CARMEN</t>
  </si>
  <si>
    <t>CORDOVA SANTIN EDANIA SAMANTHA</t>
  </si>
  <si>
    <t>CRUZ JARAMILLO MADELEN YULIANA</t>
  </si>
  <si>
    <t>CUENCA GUILLÍN GISELA DEL CISNE</t>
  </si>
  <si>
    <t>CUENCA SARANGO SANDRA ELIZABETH</t>
  </si>
  <si>
    <t>CUEVA VARGAS ROSA VERÓNICA</t>
  </si>
  <si>
    <t>CURIMILMA QUILLE ERIKA ANDREINA</t>
  </si>
  <si>
    <t>DELGADO GAHONA SHELENI LISBETH</t>
  </si>
  <si>
    <t>ESPAÑA CUENCA YAJAIRA KATERINE</t>
  </si>
  <si>
    <t>FERNANDEZ MENDIETA ANA GABRIELA</t>
  </si>
  <si>
    <t>GAONA VILLANTA TERESA CATALINA</t>
  </si>
  <si>
    <t>GARRIDO JIMENEZ BILMA ELIZABETH</t>
  </si>
  <si>
    <t>1105101008</t>
  </si>
  <si>
    <t xml:space="preserve">GODOY DIAS YENNY STEFANIA </t>
  </si>
  <si>
    <t>1105613226</t>
  </si>
  <si>
    <t>GODOY JARAMILLO STEFANY JASMIN</t>
  </si>
  <si>
    <t xml:space="preserve">NOTAS DE ASPIRANTES MUJERES PARA AGENTES DE TRANSITO  - PRUEBAS FISICAS </t>
  </si>
  <si>
    <t xml:space="preserve">NOTAS DE ASPIRANTES HOMBRES PARA AGENTES DE TRANSITO  - PRUEBAS FISICAS 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</si>
</sst>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sz val="11"/>
      <name val="Cambria"/>
      <family val="1"/>
      <scheme val="major"/>
    </font>
    <font>
      <sz val="7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mbria"/>
      <family val="1"/>
      <scheme val="major"/>
    </font>
    <font>
      <b/>
      <sz val="20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0" fillId="0" borderId="1" xfId="0" applyFill="1" applyBorder="1" applyAlignment="1">
      <alignment horizontal="center" vertical="center"/>
    </xf>
    <xf numFmtId="2" fontId="0" fillId="0" borderId="1" xfId="0" applyNumberForma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0" fillId="0" borderId="0" xfId="0" applyFill="1" applyBorder="1"/>
    <xf numFmtId="0" fontId="0" fillId="0" borderId="0" xfId="0" applyFill="1"/>
    <xf numFmtId="0" fontId="0" fillId="0" borderId="0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1" fontId="0" fillId="0" borderId="1" xfId="0" applyNumberFormat="1" applyFill="1" applyBorder="1" applyAlignment="1">
      <alignment horizontal="center" vertical="center"/>
    </xf>
    <xf numFmtId="2" fontId="0" fillId="0" borderId="1" xfId="0" applyNumberFormat="1" applyFill="1" applyBorder="1" applyAlignment="1" applyProtection="1">
      <alignment horizontal="center" vertical="center"/>
    </xf>
    <xf numFmtId="2" fontId="1" fillId="0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0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  <xf numFmtId="49" fontId="3" fillId="0" borderId="2" xfId="0" applyNumberFormat="1" applyFont="1" applyFill="1" applyBorder="1" applyAlignment="1">
      <alignment horizontal="center" vertical="center"/>
    </xf>
    <xf numFmtId="0" fontId="0" fillId="0" borderId="1" xfId="0" applyFill="1" applyBorder="1"/>
    <xf numFmtId="2" fontId="0" fillId="0" borderId="1" xfId="0" applyNumberFormat="1" applyFill="1" applyBorder="1" applyAlignment="1">
      <alignment horizontal="center" vertical="center"/>
    </xf>
    <xf numFmtId="1" fontId="0" fillId="0" borderId="0" xfId="0" applyNumberFormat="1" applyFill="1" applyBorder="1" applyAlignment="1">
      <alignment horizontal="center" vertical="center"/>
    </xf>
    <xf numFmtId="2" fontId="0" fillId="0" borderId="0" xfId="0" applyNumberFormat="1" applyFill="1" applyBorder="1" applyAlignment="1" applyProtection="1">
      <alignment horizontal="center" vertical="center"/>
    </xf>
    <xf numFmtId="2" fontId="0" fillId="0" borderId="0" xfId="0" applyNumberFormat="1" applyFill="1" applyBorder="1" applyAlignment="1">
      <alignment horizontal="center" vertical="center"/>
    </xf>
    <xf numFmtId="2" fontId="1" fillId="0" borderId="0" xfId="0" applyNumberFormat="1" applyFont="1" applyFill="1" applyBorder="1" applyAlignment="1">
      <alignment horizontal="center"/>
    </xf>
    <xf numFmtId="0" fontId="0" fillId="0" borderId="2" xfId="0" applyFill="1" applyBorder="1"/>
    <xf numFmtId="0" fontId="0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0" fillId="0" borderId="5" xfId="0" applyFill="1" applyBorder="1"/>
    <xf numFmtId="0" fontId="0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left" vertical="center"/>
    </xf>
    <xf numFmtId="49" fontId="3" fillId="0" borderId="5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/>
    </xf>
    <xf numFmtId="0" fontId="9" fillId="0" borderId="0" xfId="0" applyFont="1" applyFill="1"/>
    <xf numFmtId="0" fontId="10" fillId="0" borderId="1" xfId="0" applyFont="1" applyFill="1" applyBorder="1" applyAlignment="1">
      <alignment horizontal="center"/>
    </xf>
    <xf numFmtId="0" fontId="9" fillId="0" borderId="19" xfId="0" applyFont="1" applyFill="1" applyBorder="1"/>
    <xf numFmtId="0" fontId="0" fillId="0" borderId="16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center" vertical="top"/>
    </xf>
    <xf numFmtId="0" fontId="11" fillId="0" borderId="19" xfId="0" applyFont="1" applyFill="1" applyBorder="1"/>
    <xf numFmtId="0" fontId="3" fillId="0" borderId="1" xfId="0" applyNumberFormat="1" applyFont="1" applyFill="1" applyBorder="1" applyAlignment="1">
      <alignment horizontal="center" vertical="top"/>
    </xf>
    <xf numFmtId="2" fontId="0" fillId="0" borderId="20" xfId="0" applyNumberFormat="1" applyFill="1" applyBorder="1" applyAlignment="1">
      <alignment horizontal="center" vertical="center" wrapText="1"/>
    </xf>
    <xf numFmtId="2" fontId="0" fillId="0" borderId="21" xfId="0" applyNumberFormat="1" applyFill="1" applyBorder="1" applyAlignment="1">
      <alignment horizontal="center" vertical="center" wrapText="1"/>
    </xf>
    <xf numFmtId="0" fontId="0" fillId="0" borderId="22" xfId="0" applyFont="1" applyFill="1" applyBorder="1" applyAlignment="1">
      <alignment horizontal="center" vertical="top"/>
    </xf>
    <xf numFmtId="0" fontId="3" fillId="0" borderId="23" xfId="0" applyFont="1" applyFill="1" applyBorder="1" applyAlignment="1">
      <alignment horizontal="center" vertical="top"/>
    </xf>
    <xf numFmtId="0" fontId="3" fillId="0" borderId="23" xfId="0" applyFont="1" applyFill="1" applyBorder="1" applyAlignment="1">
      <alignment horizontal="left" vertical="top"/>
    </xf>
    <xf numFmtId="0" fontId="0" fillId="0" borderId="23" xfId="0" applyFill="1" applyBorder="1" applyAlignment="1">
      <alignment horizontal="center" vertical="center"/>
    </xf>
    <xf numFmtId="2" fontId="0" fillId="0" borderId="23" xfId="0" applyNumberFormat="1" applyFill="1" applyBorder="1" applyAlignment="1">
      <alignment horizontal="center" vertical="center"/>
    </xf>
    <xf numFmtId="0" fontId="0" fillId="0" borderId="23" xfId="0" applyFill="1" applyBorder="1"/>
    <xf numFmtId="2" fontId="1" fillId="0" borderId="23" xfId="0" applyNumberFormat="1" applyFont="1" applyFill="1" applyBorder="1" applyAlignment="1">
      <alignment horizontal="center"/>
    </xf>
    <xf numFmtId="0" fontId="11" fillId="0" borderId="24" xfId="0" applyFont="1" applyFill="1" applyBorder="1"/>
    <xf numFmtId="0" fontId="3" fillId="0" borderId="25" xfId="0" applyFont="1" applyFill="1" applyBorder="1" applyAlignment="1">
      <alignment horizontal="center" vertical="top"/>
    </xf>
    <xf numFmtId="0" fontId="0" fillId="0" borderId="25" xfId="0" applyBorder="1" applyAlignment="1">
      <alignment horizontal="center" vertical="center"/>
    </xf>
    <xf numFmtId="0" fontId="9" fillId="0" borderId="0" xfId="0" applyFont="1"/>
    <xf numFmtId="0" fontId="0" fillId="0" borderId="1" xfId="0" applyFont="1" applyFill="1" applyBorder="1" applyAlignment="1">
      <alignment horizontal="center" vertical="top"/>
    </xf>
    <xf numFmtId="0" fontId="0" fillId="0" borderId="1" xfId="0" applyBorder="1" applyAlignment="1">
      <alignment horizontal="center" vertical="center"/>
    </xf>
    <xf numFmtId="0" fontId="1" fillId="0" borderId="0" xfId="0" applyFont="1"/>
    <xf numFmtId="2" fontId="0" fillId="0" borderId="1" xfId="0" applyNumberFormat="1" applyFill="1" applyBorder="1" applyAlignment="1">
      <alignment horizontal="center" vertical="center"/>
    </xf>
    <xf numFmtId="2" fontId="1" fillId="0" borderId="1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10" fillId="0" borderId="15" xfId="0" applyFont="1" applyFill="1" applyBorder="1" applyAlignment="1">
      <alignment horizontal="center" vertical="center" wrapText="1"/>
    </xf>
    <xf numFmtId="0" fontId="10" fillId="0" borderId="17" xfId="0" applyFont="1" applyFill="1" applyBorder="1" applyAlignment="1">
      <alignment horizontal="center" vertical="center" wrapText="1"/>
    </xf>
    <xf numFmtId="0" fontId="10" fillId="0" borderId="18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379"/>
  <sheetViews>
    <sheetView topLeftCell="C271" workbookViewId="0">
      <selection sqref="A1:AO1"/>
    </sheetView>
  </sheetViews>
  <sheetFormatPr baseColWidth="10" defaultRowHeight="15"/>
  <cols>
    <col min="1" max="1" width="7.7109375" style="9" bestFit="1" customWidth="1"/>
    <col min="2" max="2" width="4.85546875" style="9" bestFit="1" customWidth="1"/>
    <col min="3" max="3" width="12.140625" style="9" bestFit="1" customWidth="1"/>
    <col min="4" max="4" width="46" style="9" bestFit="1" customWidth="1"/>
    <col min="5" max="5" width="12.42578125" style="9" bestFit="1" customWidth="1"/>
    <col min="6" max="8" width="0" style="9" hidden="1" customWidth="1"/>
    <col min="9" max="11" width="11.42578125" style="9"/>
    <col min="12" max="17" width="0" style="9" hidden="1" customWidth="1"/>
    <col min="18" max="19" width="11.42578125" style="9"/>
    <col min="20" max="21" width="0" style="9" hidden="1" customWidth="1"/>
    <col min="22" max="22" width="14.7109375" style="9" customWidth="1"/>
    <col min="23" max="24" width="0" style="9" hidden="1" customWidth="1"/>
    <col min="25" max="25" width="1.5703125" style="9" hidden="1" customWidth="1"/>
    <col min="26" max="26" width="11.42578125" style="9"/>
    <col min="27" max="27" width="0" style="9" hidden="1" customWidth="1"/>
    <col min="28" max="28" width="14.28515625" style="9" customWidth="1"/>
    <col min="29" max="34" width="0" style="9" hidden="1" customWidth="1"/>
    <col min="35" max="36" width="11.42578125" style="9"/>
    <col min="37" max="38" width="0" style="9" hidden="1" customWidth="1"/>
    <col min="39" max="39" width="13.5703125" style="9" customWidth="1"/>
    <col min="40" max="40" width="0" style="9" hidden="1" customWidth="1"/>
    <col min="41" max="41" width="18.140625" style="9" customWidth="1"/>
    <col min="42" max="16384" width="11.42578125" style="9"/>
  </cols>
  <sheetData>
    <row r="1" spans="1:41" ht="28.5">
      <c r="A1" s="82" t="s">
        <v>807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2"/>
      <c r="AI1" s="82"/>
      <c r="AJ1" s="82"/>
      <c r="AK1" s="82"/>
      <c r="AL1" s="82"/>
      <c r="AM1" s="82"/>
      <c r="AN1" s="82"/>
      <c r="AO1" s="82"/>
    </row>
    <row r="2" spans="1:41">
      <c r="A2" s="83" t="s">
        <v>6</v>
      </c>
      <c r="B2" s="80" t="s">
        <v>0</v>
      </c>
      <c r="C2" s="80"/>
      <c r="D2" s="80"/>
      <c r="E2" s="80"/>
      <c r="F2" s="79" t="s">
        <v>1</v>
      </c>
      <c r="G2" s="79"/>
      <c r="H2" s="79"/>
      <c r="I2" s="79"/>
      <c r="J2" s="79"/>
      <c r="K2" s="79"/>
      <c r="L2" s="80" t="s">
        <v>2</v>
      </c>
      <c r="M2" s="80"/>
      <c r="N2" s="80"/>
      <c r="O2" s="80"/>
      <c r="P2" s="80"/>
      <c r="Q2" s="80"/>
      <c r="R2" s="80"/>
      <c r="S2" s="80"/>
      <c r="T2" s="80"/>
      <c r="U2" s="80"/>
      <c r="V2" s="80"/>
      <c r="W2" s="80" t="s">
        <v>3</v>
      </c>
      <c r="X2" s="80"/>
      <c r="Y2" s="80"/>
      <c r="Z2" s="80"/>
      <c r="AA2" s="80"/>
      <c r="AB2" s="80"/>
      <c r="AC2" s="80" t="s">
        <v>4</v>
      </c>
      <c r="AD2" s="80"/>
      <c r="AE2" s="80"/>
      <c r="AF2" s="80"/>
      <c r="AG2" s="80"/>
      <c r="AH2" s="80"/>
      <c r="AI2" s="80"/>
      <c r="AJ2" s="80"/>
      <c r="AK2" s="80"/>
      <c r="AL2" s="80"/>
      <c r="AM2" s="80"/>
      <c r="AN2" s="80" t="s">
        <v>5</v>
      </c>
      <c r="AO2" s="80"/>
    </row>
    <row r="3" spans="1:41">
      <c r="A3" s="83"/>
      <c r="B3" s="80" t="s">
        <v>7</v>
      </c>
      <c r="C3" s="79" t="s">
        <v>8</v>
      </c>
      <c r="D3" s="80" t="s">
        <v>9</v>
      </c>
      <c r="E3" s="80" t="s">
        <v>10</v>
      </c>
      <c r="F3" s="81" t="s">
        <v>11</v>
      </c>
      <c r="G3" s="81"/>
      <c r="H3" s="81"/>
      <c r="I3" s="81"/>
      <c r="J3" s="81"/>
      <c r="K3" s="81"/>
      <c r="L3" s="81" t="s">
        <v>12</v>
      </c>
      <c r="M3" s="81"/>
      <c r="N3" s="81"/>
      <c r="O3" s="81"/>
      <c r="P3" s="81"/>
      <c r="Q3" s="81"/>
      <c r="R3" s="81"/>
      <c r="S3" s="81"/>
      <c r="T3" s="81"/>
      <c r="U3" s="81"/>
      <c r="V3" s="81"/>
      <c r="W3" s="81" t="s">
        <v>13</v>
      </c>
      <c r="X3" s="81"/>
      <c r="Y3" s="81"/>
      <c r="Z3" s="81"/>
      <c r="AA3" s="81"/>
      <c r="AB3" s="81"/>
      <c r="AC3" s="81" t="s">
        <v>14</v>
      </c>
      <c r="AD3" s="81"/>
      <c r="AE3" s="81"/>
      <c r="AF3" s="81"/>
      <c r="AG3" s="81"/>
      <c r="AH3" s="81"/>
      <c r="AI3" s="81"/>
      <c r="AJ3" s="81"/>
      <c r="AK3" s="81"/>
      <c r="AL3" s="81"/>
      <c r="AM3" s="81"/>
      <c r="AN3" s="80" t="s">
        <v>15</v>
      </c>
      <c r="AO3" s="79" t="s">
        <v>16</v>
      </c>
    </row>
    <row r="4" spans="1:41" ht="27.75" customHeight="1">
      <c r="A4" s="83"/>
      <c r="B4" s="80"/>
      <c r="C4" s="79"/>
      <c r="D4" s="80"/>
      <c r="E4" s="80"/>
      <c r="F4" s="11" t="s">
        <v>17</v>
      </c>
      <c r="G4" s="79" t="s">
        <v>18</v>
      </c>
      <c r="H4" s="11" t="s">
        <v>19</v>
      </c>
      <c r="I4" s="79" t="s">
        <v>20</v>
      </c>
      <c r="J4" s="80" t="s">
        <v>21</v>
      </c>
      <c r="K4" s="80"/>
      <c r="L4" s="79" t="s">
        <v>17</v>
      </c>
      <c r="M4" s="79"/>
      <c r="N4" s="79"/>
      <c r="O4" s="79" t="s">
        <v>22</v>
      </c>
      <c r="P4" s="79" t="s">
        <v>19</v>
      </c>
      <c r="Q4" s="79"/>
      <c r="R4" s="79" t="s">
        <v>23</v>
      </c>
      <c r="S4" s="79"/>
      <c r="T4" s="79"/>
      <c r="U4" s="80" t="s">
        <v>21</v>
      </c>
      <c r="V4" s="80"/>
      <c r="W4" s="11" t="s">
        <v>17</v>
      </c>
      <c r="X4" s="79" t="s">
        <v>18</v>
      </c>
      <c r="Y4" s="11" t="s">
        <v>19</v>
      </c>
      <c r="Z4" s="79" t="s">
        <v>24</v>
      </c>
      <c r="AA4" s="80" t="s">
        <v>21</v>
      </c>
      <c r="AB4" s="80"/>
      <c r="AC4" s="79" t="s">
        <v>17</v>
      </c>
      <c r="AD4" s="79"/>
      <c r="AE4" s="79"/>
      <c r="AF4" s="79" t="s">
        <v>22</v>
      </c>
      <c r="AG4" s="79" t="s">
        <v>19</v>
      </c>
      <c r="AH4" s="79"/>
      <c r="AI4" s="79" t="s">
        <v>23</v>
      </c>
      <c r="AJ4" s="79"/>
      <c r="AK4" s="79"/>
      <c r="AL4" s="80" t="s">
        <v>21</v>
      </c>
      <c r="AM4" s="80"/>
      <c r="AN4" s="80"/>
      <c r="AO4" s="79"/>
    </row>
    <row r="5" spans="1:41" ht="65.25" customHeight="1">
      <c r="A5" s="83"/>
      <c r="B5" s="80"/>
      <c r="C5" s="79"/>
      <c r="D5" s="80"/>
      <c r="E5" s="80"/>
      <c r="F5" s="11" t="s">
        <v>20</v>
      </c>
      <c r="G5" s="79"/>
      <c r="H5" s="11" t="s">
        <v>20</v>
      </c>
      <c r="I5" s="79"/>
      <c r="J5" s="12" t="s">
        <v>25</v>
      </c>
      <c r="K5" s="13" t="s">
        <v>26</v>
      </c>
      <c r="L5" s="11" t="s">
        <v>27</v>
      </c>
      <c r="M5" s="11" t="s">
        <v>28</v>
      </c>
      <c r="N5" s="14" t="s">
        <v>29</v>
      </c>
      <c r="O5" s="79"/>
      <c r="P5" s="11" t="s">
        <v>28</v>
      </c>
      <c r="Q5" s="11" t="s">
        <v>27</v>
      </c>
      <c r="R5" s="11" t="s">
        <v>27</v>
      </c>
      <c r="S5" s="11" t="s">
        <v>28</v>
      </c>
      <c r="T5" s="14" t="s">
        <v>29</v>
      </c>
      <c r="U5" s="12" t="s">
        <v>30</v>
      </c>
      <c r="V5" s="13" t="s">
        <v>31</v>
      </c>
      <c r="W5" s="11" t="s">
        <v>32</v>
      </c>
      <c r="X5" s="79"/>
      <c r="Y5" s="11" t="s">
        <v>32</v>
      </c>
      <c r="Z5" s="79"/>
      <c r="AA5" s="12" t="s">
        <v>25</v>
      </c>
      <c r="AB5" s="13" t="s">
        <v>26</v>
      </c>
      <c r="AC5" s="11" t="s">
        <v>27</v>
      </c>
      <c r="AD5" s="11" t="s">
        <v>28</v>
      </c>
      <c r="AE5" s="14" t="s">
        <v>29</v>
      </c>
      <c r="AF5" s="79"/>
      <c r="AG5" s="11" t="s">
        <v>28</v>
      </c>
      <c r="AH5" s="11" t="s">
        <v>27</v>
      </c>
      <c r="AI5" s="11" t="s">
        <v>27</v>
      </c>
      <c r="AJ5" s="11" t="s">
        <v>28</v>
      </c>
      <c r="AK5" s="14" t="s">
        <v>29</v>
      </c>
      <c r="AL5" s="12" t="s">
        <v>30</v>
      </c>
      <c r="AM5" s="13" t="s">
        <v>31</v>
      </c>
      <c r="AN5" s="14" t="s">
        <v>33</v>
      </c>
      <c r="AO5" s="79"/>
    </row>
    <row r="6" spans="1:41">
      <c r="A6" s="24">
        <v>1</v>
      </c>
      <c r="B6" s="3">
        <v>1</v>
      </c>
      <c r="C6" s="4">
        <v>634</v>
      </c>
      <c r="D6" s="5" t="s">
        <v>34</v>
      </c>
      <c r="E6" s="6" t="s">
        <v>35</v>
      </c>
      <c r="F6" s="1">
        <v>55</v>
      </c>
      <c r="G6" s="1" t="s">
        <v>36</v>
      </c>
      <c r="H6" s="15">
        <v>38.5</v>
      </c>
      <c r="I6" s="1">
        <v>17</v>
      </c>
      <c r="J6" s="16">
        <v>30.90909090909091</v>
      </c>
      <c r="K6" s="16">
        <v>1.2363636363636363</v>
      </c>
      <c r="L6" s="1">
        <v>4</v>
      </c>
      <c r="M6" s="1">
        <v>0</v>
      </c>
      <c r="N6" s="1">
        <v>240</v>
      </c>
      <c r="O6" s="1" t="s">
        <v>37</v>
      </c>
      <c r="P6" s="1">
        <v>312</v>
      </c>
      <c r="Q6" s="1">
        <v>5.2</v>
      </c>
      <c r="R6" s="2">
        <v>0</v>
      </c>
      <c r="S6" s="2">
        <v>0</v>
      </c>
      <c r="T6" s="1">
        <v>0</v>
      </c>
      <c r="U6" s="2">
        <v>0</v>
      </c>
      <c r="V6" s="2">
        <v>0</v>
      </c>
      <c r="W6" s="1">
        <v>48</v>
      </c>
      <c r="X6" s="1" t="s">
        <v>38</v>
      </c>
      <c r="Y6" s="1">
        <v>34</v>
      </c>
      <c r="Z6" s="1">
        <v>32</v>
      </c>
      <c r="AA6" s="2">
        <v>66.666666666666671</v>
      </c>
      <c r="AB6" s="2">
        <v>2.666666666666667</v>
      </c>
      <c r="AC6" s="1">
        <v>12</v>
      </c>
      <c r="AD6" s="1">
        <v>0</v>
      </c>
      <c r="AE6" s="1">
        <v>720</v>
      </c>
      <c r="AF6" s="1">
        <v>3000</v>
      </c>
      <c r="AG6" s="1">
        <v>936</v>
      </c>
      <c r="AH6" s="2">
        <v>15.6</v>
      </c>
      <c r="AI6" s="2">
        <v>12</v>
      </c>
      <c r="AJ6" s="2">
        <v>50</v>
      </c>
      <c r="AK6" s="1">
        <v>770</v>
      </c>
      <c r="AL6" s="2">
        <v>139.58333333333334</v>
      </c>
      <c r="AM6" s="2">
        <v>5.583333333333333</v>
      </c>
      <c r="AN6" s="17">
        <v>237.15909090909093</v>
      </c>
      <c r="AO6" s="17">
        <v>9.4863636363636363</v>
      </c>
    </row>
    <row r="7" spans="1:41">
      <c r="A7" s="24">
        <v>2</v>
      </c>
      <c r="B7" s="3">
        <v>2</v>
      </c>
      <c r="C7" s="4">
        <v>1336</v>
      </c>
      <c r="D7" s="5" t="s">
        <v>39</v>
      </c>
      <c r="E7" s="4">
        <v>1105655219</v>
      </c>
      <c r="F7" s="1">
        <v>55</v>
      </c>
      <c r="G7" s="1" t="s">
        <v>36</v>
      </c>
      <c r="H7" s="15">
        <v>38.5</v>
      </c>
      <c r="I7" s="1">
        <v>42</v>
      </c>
      <c r="J7" s="16">
        <v>76.36363636363636</v>
      </c>
      <c r="K7" s="16">
        <v>3.0545454545454542</v>
      </c>
      <c r="L7" s="1">
        <v>4</v>
      </c>
      <c r="M7" s="1">
        <v>0</v>
      </c>
      <c r="N7" s="1">
        <v>240</v>
      </c>
      <c r="O7" s="1" t="s">
        <v>37</v>
      </c>
      <c r="P7" s="1">
        <v>312</v>
      </c>
      <c r="Q7" s="1">
        <v>5.2</v>
      </c>
      <c r="R7" s="2">
        <v>3</v>
      </c>
      <c r="S7" s="2">
        <v>22.33</v>
      </c>
      <c r="T7" s="1">
        <v>202.32999999999998</v>
      </c>
      <c r="U7" s="2">
        <v>150</v>
      </c>
      <c r="V7" s="2">
        <v>6</v>
      </c>
      <c r="W7" s="1">
        <v>48</v>
      </c>
      <c r="X7" s="1" t="s">
        <v>38</v>
      </c>
      <c r="Y7" s="1">
        <v>34</v>
      </c>
      <c r="Z7" s="1">
        <v>37</v>
      </c>
      <c r="AA7" s="2">
        <v>77.083333333333329</v>
      </c>
      <c r="AB7" s="2">
        <v>3.083333333333333</v>
      </c>
      <c r="AC7" s="1">
        <v>12</v>
      </c>
      <c r="AD7" s="1">
        <v>0</v>
      </c>
      <c r="AE7" s="1">
        <v>720</v>
      </c>
      <c r="AF7" s="1">
        <v>3000</v>
      </c>
      <c r="AG7" s="1">
        <v>936</v>
      </c>
      <c r="AH7" s="2">
        <v>15.6</v>
      </c>
      <c r="AI7" s="2">
        <v>12</v>
      </c>
      <c r="AJ7" s="2">
        <v>12</v>
      </c>
      <c r="AK7" s="1">
        <v>732</v>
      </c>
      <c r="AL7" s="2">
        <v>147.5</v>
      </c>
      <c r="AM7" s="2">
        <v>5.9</v>
      </c>
      <c r="AN7" s="17">
        <v>450.94696969696969</v>
      </c>
      <c r="AO7" s="17">
        <v>18.037878787878789</v>
      </c>
    </row>
    <row r="8" spans="1:41">
      <c r="A8" s="24">
        <v>3</v>
      </c>
      <c r="B8" s="3">
        <v>3</v>
      </c>
      <c r="C8" s="4">
        <v>608</v>
      </c>
      <c r="D8" s="5" t="s">
        <v>40</v>
      </c>
      <c r="E8" s="6">
        <v>1104780356</v>
      </c>
      <c r="F8" s="1">
        <v>55</v>
      </c>
      <c r="G8" s="1" t="s">
        <v>36</v>
      </c>
      <c r="H8" s="15">
        <v>38.5</v>
      </c>
      <c r="I8" s="1">
        <v>26</v>
      </c>
      <c r="J8" s="16">
        <v>47.272727272727273</v>
      </c>
      <c r="K8" s="16">
        <v>1.8909090909090909</v>
      </c>
      <c r="L8" s="1">
        <v>4</v>
      </c>
      <c r="M8" s="1">
        <v>0</v>
      </c>
      <c r="N8" s="1">
        <v>240</v>
      </c>
      <c r="O8" s="1" t="s">
        <v>37</v>
      </c>
      <c r="P8" s="1">
        <v>312</v>
      </c>
      <c r="Q8" s="1">
        <v>5.2</v>
      </c>
      <c r="R8" s="2">
        <v>4</v>
      </c>
      <c r="S8" s="2">
        <v>11.79</v>
      </c>
      <c r="T8" s="1">
        <v>251.79</v>
      </c>
      <c r="U8" s="2">
        <v>142.63124999999999</v>
      </c>
      <c r="V8" s="2">
        <v>5.7052499999999995</v>
      </c>
      <c r="W8" s="1">
        <v>48</v>
      </c>
      <c r="X8" s="1" t="s">
        <v>38</v>
      </c>
      <c r="Y8" s="1">
        <v>34</v>
      </c>
      <c r="Z8" s="1">
        <v>31</v>
      </c>
      <c r="AA8" s="2">
        <v>64.583333333333329</v>
      </c>
      <c r="AB8" s="2">
        <v>2.583333333333333</v>
      </c>
      <c r="AC8" s="1">
        <v>12</v>
      </c>
      <c r="AD8" s="1">
        <v>0</v>
      </c>
      <c r="AE8" s="1">
        <v>720</v>
      </c>
      <c r="AF8" s="1">
        <v>3000</v>
      </c>
      <c r="AG8" s="1">
        <v>936</v>
      </c>
      <c r="AH8" s="2">
        <v>15.6</v>
      </c>
      <c r="AI8" s="2">
        <v>12</v>
      </c>
      <c r="AJ8" s="2">
        <v>53</v>
      </c>
      <c r="AK8" s="1">
        <v>773</v>
      </c>
      <c r="AL8" s="2">
        <v>138.95833333333334</v>
      </c>
      <c r="AM8" s="2">
        <v>5.5583333333333336</v>
      </c>
      <c r="AN8" s="17">
        <v>393.4456439393939</v>
      </c>
      <c r="AO8" s="17">
        <v>15.737825757575756</v>
      </c>
    </row>
    <row r="9" spans="1:41">
      <c r="A9" s="24">
        <v>4</v>
      </c>
      <c r="B9" s="3">
        <v>5</v>
      </c>
      <c r="C9" s="4">
        <v>151</v>
      </c>
      <c r="D9" s="5" t="s">
        <v>41</v>
      </c>
      <c r="E9" s="4">
        <v>1105936437</v>
      </c>
      <c r="F9" s="1">
        <v>55</v>
      </c>
      <c r="G9" s="1" t="s">
        <v>36</v>
      </c>
      <c r="H9" s="15">
        <v>38.5</v>
      </c>
      <c r="I9" s="1">
        <v>20</v>
      </c>
      <c r="J9" s="16">
        <v>36.363636363636367</v>
      </c>
      <c r="K9" s="16">
        <v>1.4545454545454546</v>
      </c>
      <c r="L9" s="1">
        <v>4</v>
      </c>
      <c r="M9" s="1">
        <v>0</v>
      </c>
      <c r="N9" s="1">
        <v>240</v>
      </c>
      <c r="O9" s="1" t="s">
        <v>37</v>
      </c>
      <c r="P9" s="1">
        <v>312</v>
      </c>
      <c r="Q9" s="1">
        <v>5.2</v>
      </c>
      <c r="R9" s="2">
        <v>3</v>
      </c>
      <c r="S9" s="2">
        <v>50.91</v>
      </c>
      <c r="T9" s="1">
        <v>230.91</v>
      </c>
      <c r="U9" s="2">
        <v>150</v>
      </c>
      <c r="V9" s="2">
        <v>6</v>
      </c>
      <c r="W9" s="1">
        <v>48</v>
      </c>
      <c r="X9" s="1" t="s">
        <v>38</v>
      </c>
      <c r="Y9" s="1">
        <v>34</v>
      </c>
      <c r="Z9" s="1">
        <v>52</v>
      </c>
      <c r="AA9" s="2">
        <v>100</v>
      </c>
      <c r="AB9" s="2">
        <v>4</v>
      </c>
      <c r="AC9" s="1">
        <v>12</v>
      </c>
      <c r="AD9" s="1">
        <v>0</v>
      </c>
      <c r="AE9" s="1">
        <v>720</v>
      </c>
      <c r="AF9" s="1">
        <v>3000</v>
      </c>
      <c r="AG9" s="1">
        <v>936</v>
      </c>
      <c r="AH9" s="2">
        <v>15.6</v>
      </c>
      <c r="AI9" s="2">
        <v>13</v>
      </c>
      <c r="AJ9" s="2">
        <v>19</v>
      </c>
      <c r="AK9" s="1">
        <v>799</v>
      </c>
      <c r="AL9" s="2">
        <v>133.54166666666666</v>
      </c>
      <c r="AM9" s="2">
        <v>5.3416666666666668</v>
      </c>
      <c r="AN9" s="17">
        <v>419.905303030303</v>
      </c>
      <c r="AO9" s="17">
        <v>16.796212121212122</v>
      </c>
    </row>
    <row r="10" spans="1:41">
      <c r="A10" s="24">
        <v>5</v>
      </c>
      <c r="B10" s="3">
        <v>7</v>
      </c>
      <c r="C10" s="4">
        <v>410</v>
      </c>
      <c r="D10" s="5" t="s">
        <v>42</v>
      </c>
      <c r="E10" s="4">
        <v>1150326559</v>
      </c>
      <c r="F10" s="1">
        <v>55</v>
      </c>
      <c r="G10" s="1" t="s">
        <v>36</v>
      </c>
      <c r="H10" s="15">
        <v>38.5</v>
      </c>
      <c r="I10" s="1">
        <v>45</v>
      </c>
      <c r="J10" s="16">
        <v>81.818181818181813</v>
      </c>
      <c r="K10" s="16">
        <v>3.2727272727272725</v>
      </c>
      <c r="L10" s="1">
        <v>4</v>
      </c>
      <c r="M10" s="1">
        <v>0</v>
      </c>
      <c r="N10" s="1">
        <v>240</v>
      </c>
      <c r="O10" s="1" t="s">
        <v>37</v>
      </c>
      <c r="P10" s="1">
        <v>312</v>
      </c>
      <c r="Q10" s="1">
        <v>5.2</v>
      </c>
      <c r="R10" s="69" t="s">
        <v>553</v>
      </c>
      <c r="S10" s="69"/>
      <c r="T10" s="69"/>
      <c r="U10" s="69"/>
      <c r="V10" s="69"/>
      <c r="W10" s="1">
        <v>48</v>
      </c>
      <c r="X10" s="1" t="s">
        <v>38</v>
      </c>
      <c r="Y10" s="1">
        <v>34</v>
      </c>
      <c r="Z10" s="1">
        <v>24</v>
      </c>
      <c r="AA10" s="2">
        <v>50</v>
      </c>
      <c r="AB10" s="2">
        <v>2</v>
      </c>
      <c r="AC10" s="1">
        <v>12</v>
      </c>
      <c r="AD10" s="1">
        <v>0</v>
      </c>
      <c r="AE10" s="1">
        <v>720</v>
      </c>
      <c r="AF10" s="1">
        <v>3000</v>
      </c>
      <c r="AG10" s="1">
        <v>936</v>
      </c>
      <c r="AH10" s="2">
        <v>15.6</v>
      </c>
      <c r="AI10" s="2">
        <v>13</v>
      </c>
      <c r="AJ10" s="2">
        <v>35.96</v>
      </c>
      <c r="AK10" s="1">
        <v>815.96</v>
      </c>
      <c r="AL10" s="2">
        <v>130.00833333333333</v>
      </c>
      <c r="AM10" s="2">
        <v>5.200333333333333</v>
      </c>
      <c r="AN10" s="17">
        <v>261.82651515151514</v>
      </c>
      <c r="AO10" s="17">
        <v>10.473060606060606</v>
      </c>
    </row>
    <row r="11" spans="1:41">
      <c r="A11" s="24">
        <v>6</v>
      </c>
      <c r="B11" s="3">
        <v>6</v>
      </c>
      <c r="C11" s="4">
        <v>1334</v>
      </c>
      <c r="D11" s="5" t="s">
        <v>43</v>
      </c>
      <c r="E11" s="4">
        <v>1105117988</v>
      </c>
      <c r="F11" s="1">
        <v>55</v>
      </c>
      <c r="G11" s="1" t="s">
        <v>36</v>
      </c>
      <c r="H11" s="15">
        <v>38.5</v>
      </c>
      <c r="I11" s="1">
        <v>24</v>
      </c>
      <c r="J11" s="16">
        <v>43.636363636363633</v>
      </c>
      <c r="K11" s="16">
        <v>1.7454545454545454</v>
      </c>
      <c r="L11" s="1">
        <v>4</v>
      </c>
      <c r="M11" s="1">
        <v>0</v>
      </c>
      <c r="N11" s="1">
        <v>240</v>
      </c>
      <c r="O11" s="1" t="s">
        <v>37</v>
      </c>
      <c r="P11" s="1">
        <v>312</v>
      </c>
      <c r="Q11" s="1">
        <v>5.2</v>
      </c>
      <c r="R11" s="2">
        <v>3</v>
      </c>
      <c r="S11" s="2">
        <v>51.91</v>
      </c>
      <c r="T11" s="1">
        <v>0</v>
      </c>
      <c r="U11" s="2">
        <v>0</v>
      </c>
      <c r="V11" s="2">
        <v>0</v>
      </c>
      <c r="W11" s="1">
        <v>48</v>
      </c>
      <c r="X11" s="1" t="s">
        <v>38</v>
      </c>
      <c r="Y11" s="1">
        <v>34</v>
      </c>
      <c r="Z11" s="1">
        <v>22</v>
      </c>
      <c r="AA11" s="2">
        <v>44.897959183673471</v>
      </c>
      <c r="AB11" s="2">
        <v>1.7959183673469388</v>
      </c>
      <c r="AC11" s="1">
        <v>12</v>
      </c>
      <c r="AD11" s="1">
        <v>0</v>
      </c>
      <c r="AE11" s="1">
        <v>720</v>
      </c>
      <c r="AF11" s="1">
        <v>3000</v>
      </c>
      <c r="AG11" s="1">
        <v>936</v>
      </c>
      <c r="AH11" s="2">
        <v>15.6</v>
      </c>
      <c r="AI11" s="2">
        <v>13</v>
      </c>
      <c r="AJ11" s="2">
        <v>19</v>
      </c>
      <c r="AK11" s="1">
        <v>799</v>
      </c>
      <c r="AL11" s="2">
        <v>133.54166666666666</v>
      </c>
      <c r="AM11" s="2">
        <v>5.3416666666666668</v>
      </c>
      <c r="AN11" s="17">
        <v>222.07598948670375</v>
      </c>
      <c r="AO11" s="17">
        <v>8.88303957946815</v>
      </c>
    </row>
    <row r="12" spans="1:41">
      <c r="A12" s="24">
        <v>7</v>
      </c>
      <c r="B12" s="3">
        <v>8</v>
      </c>
      <c r="C12" s="4">
        <v>360</v>
      </c>
      <c r="D12" s="5" t="s">
        <v>44</v>
      </c>
      <c r="E12" s="6" t="s">
        <v>45</v>
      </c>
      <c r="F12" s="1">
        <v>55</v>
      </c>
      <c r="G12" s="1" t="s">
        <v>36</v>
      </c>
      <c r="H12" s="15">
        <v>38.5</v>
      </c>
      <c r="I12" s="1">
        <v>40</v>
      </c>
      <c r="J12" s="16">
        <v>72.727272727272734</v>
      </c>
      <c r="K12" s="16">
        <v>2.9090909090909092</v>
      </c>
      <c r="L12" s="1">
        <v>4</v>
      </c>
      <c r="M12" s="1">
        <v>0</v>
      </c>
      <c r="N12" s="1">
        <v>240</v>
      </c>
      <c r="O12" s="1" t="s">
        <v>37</v>
      </c>
      <c r="P12" s="1">
        <v>312</v>
      </c>
      <c r="Q12" s="1">
        <v>5.2</v>
      </c>
      <c r="R12" s="2">
        <v>4</v>
      </c>
      <c r="S12" s="2">
        <v>0</v>
      </c>
      <c r="T12" s="1">
        <v>240</v>
      </c>
      <c r="U12" s="2">
        <v>150</v>
      </c>
      <c r="V12" s="2">
        <v>6</v>
      </c>
      <c r="W12" s="1">
        <v>48</v>
      </c>
      <c r="X12" s="1" t="s">
        <v>38</v>
      </c>
      <c r="Y12" s="1">
        <v>34</v>
      </c>
      <c r="Z12" s="1">
        <v>39</v>
      </c>
      <c r="AA12" s="2">
        <v>81.25</v>
      </c>
      <c r="AB12" s="2">
        <v>3.25</v>
      </c>
      <c r="AC12" s="1">
        <v>12</v>
      </c>
      <c r="AD12" s="1">
        <v>0</v>
      </c>
      <c r="AE12" s="1">
        <v>720</v>
      </c>
      <c r="AF12" s="1">
        <v>3000</v>
      </c>
      <c r="AG12" s="1">
        <v>936</v>
      </c>
      <c r="AH12" s="2">
        <v>15.6</v>
      </c>
      <c r="AI12" s="2">
        <v>12</v>
      </c>
      <c r="AJ12" s="2">
        <v>11</v>
      </c>
      <c r="AK12" s="1">
        <v>731</v>
      </c>
      <c r="AL12" s="2">
        <v>147.70833333333334</v>
      </c>
      <c r="AM12" s="2">
        <v>5.9083333333333332</v>
      </c>
      <c r="AN12" s="17">
        <v>451.68560606060612</v>
      </c>
      <c r="AO12" s="17">
        <v>18.067424242424245</v>
      </c>
    </row>
    <row r="13" spans="1:41">
      <c r="A13" s="24">
        <v>8</v>
      </c>
      <c r="B13" s="3">
        <v>9</v>
      </c>
      <c r="C13" s="4">
        <v>1630</v>
      </c>
      <c r="D13" s="5" t="s">
        <v>46</v>
      </c>
      <c r="E13" s="6" t="s">
        <v>47</v>
      </c>
      <c r="F13" s="1">
        <v>55</v>
      </c>
      <c r="G13" s="1" t="s">
        <v>36</v>
      </c>
      <c r="H13" s="15">
        <v>38.5</v>
      </c>
      <c r="I13" s="1">
        <v>27</v>
      </c>
      <c r="J13" s="16">
        <v>49.090909090909093</v>
      </c>
      <c r="K13" s="16">
        <v>1.9636363636363638</v>
      </c>
      <c r="L13" s="1">
        <v>4</v>
      </c>
      <c r="M13" s="1">
        <v>0</v>
      </c>
      <c r="N13" s="1">
        <v>240</v>
      </c>
      <c r="O13" s="1" t="s">
        <v>37</v>
      </c>
      <c r="P13" s="1">
        <v>312</v>
      </c>
      <c r="Q13" s="1">
        <v>5.2</v>
      </c>
      <c r="R13" s="2">
        <v>0</v>
      </c>
      <c r="S13" s="2">
        <v>0</v>
      </c>
      <c r="T13" s="1">
        <v>0</v>
      </c>
      <c r="U13" s="2">
        <v>0</v>
      </c>
      <c r="V13" s="2">
        <v>0</v>
      </c>
      <c r="W13" s="1">
        <v>48</v>
      </c>
      <c r="X13" s="1" t="s">
        <v>38</v>
      </c>
      <c r="Y13" s="1">
        <v>34</v>
      </c>
      <c r="Z13" s="1">
        <v>37</v>
      </c>
      <c r="AA13" s="2">
        <v>77.083333333333329</v>
      </c>
      <c r="AB13" s="2">
        <v>3.083333333333333</v>
      </c>
      <c r="AC13" s="1">
        <v>12</v>
      </c>
      <c r="AD13" s="1">
        <v>0</v>
      </c>
      <c r="AE13" s="1">
        <v>720</v>
      </c>
      <c r="AF13" s="1">
        <v>3000</v>
      </c>
      <c r="AG13" s="1">
        <v>936</v>
      </c>
      <c r="AH13" s="2">
        <v>15.6</v>
      </c>
      <c r="AI13" s="2">
        <v>13</v>
      </c>
      <c r="AJ13" s="2">
        <v>2</v>
      </c>
      <c r="AK13" s="1">
        <v>782</v>
      </c>
      <c r="AL13" s="2">
        <v>137.08333333333334</v>
      </c>
      <c r="AM13" s="2">
        <v>5.4833333333333334</v>
      </c>
      <c r="AN13" s="17">
        <v>263.25757575757575</v>
      </c>
      <c r="AO13" s="17">
        <v>10.530303030303031</v>
      </c>
    </row>
    <row r="14" spans="1:41">
      <c r="A14" s="24">
        <v>9</v>
      </c>
      <c r="B14" s="3">
        <v>10</v>
      </c>
      <c r="C14" s="4">
        <v>125</v>
      </c>
      <c r="D14" s="5" t="s">
        <v>48</v>
      </c>
      <c r="E14" s="4">
        <v>1105959496</v>
      </c>
      <c r="F14" s="1">
        <v>55</v>
      </c>
      <c r="G14" s="1" t="s">
        <v>36</v>
      </c>
      <c r="H14" s="15">
        <v>38.5</v>
      </c>
      <c r="I14" s="1">
        <v>32</v>
      </c>
      <c r="J14" s="16">
        <v>58.18181818181818</v>
      </c>
      <c r="K14" s="16">
        <v>2.3272727272727272</v>
      </c>
      <c r="L14" s="1">
        <v>4</v>
      </c>
      <c r="M14" s="1">
        <v>0</v>
      </c>
      <c r="N14" s="1">
        <v>240</v>
      </c>
      <c r="O14" s="1" t="s">
        <v>37</v>
      </c>
      <c r="P14" s="1">
        <v>312</v>
      </c>
      <c r="Q14" s="1">
        <v>5.2</v>
      </c>
      <c r="R14" s="2">
        <v>3</v>
      </c>
      <c r="S14" s="2">
        <v>50.71</v>
      </c>
      <c r="T14" s="1">
        <v>230.71</v>
      </c>
      <c r="U14" s="2">
        <v>0</v>
      </c>
      <c r="V14" s="2">
        <v>0</v>
      </c>
      <c r="W14" s="1">
        <v>48</v>
      </c>
      <c r="X14" s="1" t="s">
        <v>38</v>
      </c>
      <c r="Y14" s="1">
        <v>34</v>
      </c>
      <c r="Z14" s="1">
        <v>27</v>
      </c>
      <c r="AA14" s="2">
        <v>56.25</v>
      </c>
      <c r="AB14" s="2">
        <v>2.25</v>
      </c>
      <c r="AC14" s="1">
        <v>12</v>
      </c>
      <c r="AD14" s="1">
        <v>0</v>
      </c>
      <c r="AE14" s="1">
        <v>720</v>
      </c>
      <c r="AF14" s="1">
        <v>3000</v>
      </c>
      <c r="AG14" s="1">
        <v>936</v>
      </c>
      <c r="AH14" s="2">
        <v>15.6</v>
      </c>
      <c r="AI14" s="2">
        <v>13</v>
      </c>
      <c r="AJ14" s="2">
        <v>34</v>
      </c>
      <c r="AK14" s="1">
        <v>814</v>
      </c>
      <c r="AL14" s="2">
        <v>130.41666666666666</v>
      </c>
      <c r="AM14" s="2">
        <v>5.2166666666666668</v>
      </c>
      <c r="AN14" s="17">
        <v>244.84848484848484</v>
      </c>
      <c r="AO14" s="17">
        <v>9.7939393939393931</v>
      </c>
    </row>
    <row r="15" spans="1:41">
      <c r="A15" s="24">
        <v>10</v>
      </c>
      <c r="B15" s="3">
        <v>11</v>
      </c>
      <c r="C15" s="4">
        <v>926</v>
      </c>
      <c r="D15" s="5" t="s">
        <v>49</v>
      </c>
      <c r="E15" s="6" t="s">
        <v>50</v>
      </c>
      <c r="F15" s="1">
        <v>55</v>
      </c>
      <c r="G15" s="1" t="s">
        <v>36</v>
      </c>
      <c r="H15" s="15">
        <v>38.5</v>
      </c>
      <c r="I15" s="1">
        <v>35</v>
      </c>
      <c r="J15" s="16">
        <v>63.636363636363633</v>
      </c>
      <c r="K15" s="16">
        <v>2.5454545454545454</v>
      </c>
      <c r="L15" s="1">
        <v>4</v>
      </c>
      <c r="M15" s="1">
        <v>0</v>
      </c>
      <c r="N15" s="1">
        <v>240</v>
      </c>
      <c r="O15" s="1" t="s">
        <v>37</v>
      </c>
      <c r="P15" s="1">
        <v>312</v>
      </c>
      <c r="Q15" s="1">
        <v>5.2</v>
      </c>
      <c r="R15" s="2">
        <v>0</v>
      </c>
      <c r="S15" s="2">
        <v>0</v>
      </c>
      <c r="T15" s="1">
        <v>0</v>
      </c>
      <c r="U15" s="2">
        <v>0</v>
      </c>
      <c r="V15" s="2">
        <v>0</v>
      </c>
      <c r="W15" s="1">
        <v>48</v>
      </c>
      <c r="X15" s="1" t="s">
        <v>38</v>
      </c>
      <c r="Y15" s="1">
        <v>34</v>
      </c>
      <c r="Z15" s="1">
        <v>32</v>
      </c>
      <c r="AA15" s="2">
        <v>66.666666666666671</v>
      </c>
      <c r="AB15" s="2">
        <v>2.666666666666667</v>
      </c>
      <c r="AC15" s="1">
        <v>12</v>
      </c>
      <c r="AD15" s="1">
        <v>0</v>
      </c>
      <c r="AE15" s="1">
        <v>720</v>
      </c>
      <c r="AF15" s="1">
        <v>3000</v>
      </c>
      <c r="AG15" s="1">
        <v>936</v>
      </c>
      <c r="AH15" s="2">
        <v>15.6</v>
      </c>
      <c r="AI15" s="2">
        <v>14</v>
      </c>
      <c r="AJ15" s="2">
        <v>23</v>
      </c>
      <c r="AK15" s="1">
        <v>863</v>
      </c>
      <c r="AL15" s="2">
        <v>120.20833333333334</v>
      </c>
      <c r="AM15" s="2">
        <v>4.8083333333333336</v>
      </c>
      <c r="AN15" s="17">
        <v>250.51136363636365</v>
      </c>
      <c r="AO15" s="17">
        <v>10.020454545454546</v>
      </c>
    </row>
    <row r="16" spans="1:41">
      <c r="A16" s="24">
        <v>11</v>
      </c>
      <c r="B16" s="3">
        <v>12</v>
      </c>
      <c r="C16" s="4">
        <v>927</v>
      </c>
      <c r="D16" s="5" t="s">
        <v>51</v>
      </c>
      <c r="E16" s="6" t="s">
        <v>52</v>
      </c>
      <c r="F16" s="1">
        <v>55</v>
      </c>
      <c r="G16" s="1" t="s">
        <v>36</v>
      </c>
      <c r="H16" s="15">
        <v>38.5</v>
      </c>
      <c r="I16" s="1">
        <v>35</v>
      </c>
      <c r="J16" s="16">
        <v>63.636363636363633</v>
      </c>
      <c r="K16" s="16">
        <v>2.5454545454545454</v>
      </c>
      <c r="L16" s="1">
        <v>4</v>
      </c>
      <c r="M16" s="1">
        <v>0</v>
      </c>
      <c r="N16" s="1">
        <v>240</v>
      </c>
      <c r="O16" s="1" t="s">
        <v>37</v>
      </c>
      <c r="P16" s="1">
        <v>312</v>
      </c>
      <c r="Q16" s="1">
        <v>5.2</v>
      </c>
      <c r="R16" s="2">
        <v>0</v>
      </c>
      <c r="S16" s="2">
        <v>0</v>
      </c>
      <c r="T16" s="1">
        <v>0</v>
      </c>
      <c r="U16" s="2">
        <v>0</v>
      </c>
      <c r="V16" s="2">
        <v>0</v>
      </c>
      <c r="W16" s="1">
        <v>48</v>
      </c>
      <c r="X16" s="1" t="s">
        <v>38</v>
      </c>
      <c r="Y16" s="1">
        <v>34</v>
      </c>
      <c r="Z16" s="1">
        <v>38</v>
      </c>
      <c r="AA16" s="2">
        <v>79.166666666666671</v>
      </c>
      <c r="AB16" s="2">
        <v>3.166666666666667</v>
      </c>
      <c r="AC16" s="1">
        <v>12</v>
      </c>
      <c r="AD16" s="1">
        <v>0</v>
      </c>
      <c r="AE16" s="1">
        <v>720</v>
      </c>
      <c r="AF16" s="1">
        <v>3000</v>
      </c>
      <c r="AG16" s="1">
        <v>936</v>
      </c>
      <c r="AH16" s="2">
        <v>15.6</v>
      </c>
      <c r="AI16" s="2">
        <v>12</v>
      </c>
      <c r="AJ16" s="2">
        <v>33</v>
      </c>
      <c r="AK16" s="1">
        <v>753</v>
      </c>
      <c r="AL16" s="2">
        <v>143.125</v>
      </c>
      <c r="AM16" s="2">
        <v>5.7249999999999996</v>
      </c>
      <c r="AN16" s="17">
        <v>285.92803030303031</v>
      </c>
      <c r="AO16" s="17">
        <v>11.437121212121212</v>
      </c>
    </row>
    <row r="17" spans="1:41">
      <c r="A17" s="24">
        <v>12</v>
      </c>
      <c r="B17" s="3">
        <v>13</v>
      </c>
      <c r="C17" s="4">
        <v>1015</v>
      </c>
      <c r="D17" s="5" t="s">
        <v>53</v>
      </c>
      <c r="E17" s="6" t="s">
        <v>54</v>
      </c>
      <c r="F17" s="1">
        <v>55</v>
      </c>
      <c r="G17" s="1" t="s">
        <v>36</v>
      </c>
      <c r="H17" s="15">
        <v>38.5</v>
      </c>
      <c r="I17" s="1">
        <v>51</v>
      </c>
      <c r="J17" s="16">
        <v>92.727272727272734</v>
      </c>
      <c r="K17" s="16">
        <v>3.7090909090909094</v>
      </c>
      <c r="L17" s="1">
        <v>4</v>
      </c>
      <c r="M17" s="1">
        <v>0</v>
      </c>
      <c r="N17" s="1">
        <v>240</v>
      </c>
      <c r="O17" s="1" t="s">
        <v>37</v>
      </c>
      <c r="P17" s="1">
        <v>312</v>
      </c>
      <c r="Q17" s="1">
        <v>5.2</v>
      </c>
      <c r="R17" s="2">
        <v>0</v>
      </c>
      <c r="S17" s="2">
        <v>0</v>
      </c>
      <c r="T17" s="1">
        <v>0</v>
      </c>
      <c r="U17" s="2">
        <v>0</v>
      </c>
      <c r="V17" s="2">
        <v>0</v>
      </c>
      <c r="W17" s="1">
        <v>48</v>
      </c>
      <c r="X17" s="1" t="s">
        <v>38</v>
      </c>
      <c r="Y17" s="1">
        <v>34</v>
      </c>
      <c r="Z17" s="1">
        <v>55</v>
      </c>
      <c r="AA17" s="2">
        <v>100</v>
      </c>
      <c r="AB17" s="2">
        <v>4</v>
      </c>
      <c r="AC17" s="1">
        <v>12</v>
      </c>
      <c r="AD17" s="1">
        <v>0</v>
      </c>
      <c r="AE17" s="1">
        <v>720</v>
      </c>
      <c r="AF17" s="1">
        <v>3000</v>
      </c>
      <c r="AG17" s="1">
        <v>936</v>
      </c>
      <c r="AH17" s="2">
        <v>15.6</v>
      </c>
      <c r="AI17" s="2">
        <v>13</v>
      </c>
      <c r="AJ17" s="2">
        <v>17</v>
      </c>
      <c r="AK17" s="1">
        <v>797</v>
      </c>
      <c r="AL17" s="2">
        <v>133.95833333333334</v>
      </c>
      <c r="AM17" s="2">
        <v>5.3583333333333334</v>
      </c>
      <c r="AN17" s="17">
        <v>326.68560606060612</v>
      </c>
      <c r="AO17" s="17">
        <v>13.067424242424241</v>
      </c>
    </row>
    <row r="18" spans="1:41">
      <c r="A18" s="24">
        <v>13</v>
      </c>
      <c r="B18" s="3">
        <v>14</v>
      </c>
      <c r="C18" s="4">
        <v>426</v>
      </c>
      <c r="D18" s="5" t="s">
        <v>55</v>
      </c>
      <c r="E18" s="4">
        <v>1105314965</v>
      </c>
      <c r="F18" s="1">
        <v>55</v>
      </c>
      <c r="G18" s="1" t="s">
        <v>36</v>
      </c>
      <c r="H18" s="15">
        <v>38.5</v>
      </c>
      <c r="I18" s="1">
        <v>35</v>
      </c>
      <c r="J18" s="16">
        <v>63.636363636363633</v>
      </c>
      <c r="K18" s="16">
        <v>2.5454545454545454</v>
      </c>
      <c r="L18" s="1">
        <v>4</v>
      </c>
      <c r="M18" s="1">
        <v>0</v>
      </c>
      <c r="N18" s="1">
        <v>240</v>
      </c>
      <c r="O18" s="1" t="s">
        <v>37</v>
      </c>
      <c r="P18" s="1">
        <v>312</v>
      </c>
      <c r="Q18" s="1">
        <v>5.2</v>
      </c>
      <c r="R18" s="2">
        <v>0</v>
      </c>
      <c r="S18" s="2">
        <v>0</v>
      </c>
      <c r="T18" s="1">
        <v>0</v>
      </c>
      <c r="U18" s="2">
        <v>0</v>
      </c>
      <c r="V18" s="2">
        <v>0</v>
      </c>
      <c r="W18" s="1">
        <v>48</v>
      </c>
      <c r="X18" s="1" t="s">
        <v>38</v>
      </c>
      <c r="Y18" s="1">
        <v>34</v>
      </c>
      <c r="Z18" s="1">
        <v>39</v>
      </c>
      <c r="AA18" s="2">
        <v>81.25</v>
      </c>
      <c r="AB18" s="2">
        <v>3.25</v>
      </c>
      <c r="AC18" s="1">
        <v>12</v>
      </c>
      <c r="AD18" s="1">
        <v>0</v>
      </c>
      <c r="AE18" s="1">
        <v>720</v>
      </c>
      <c r="AF18" s="1">
        <v>3000</v>
      </c>
      <c r="AG18" s="1">
        <v>936</v>
      </c>
      <c r="AH18" s="2">
        <v>15.6</v>
      </c>
      <c r="AI18" s="2">
        <v>12</v>
      </c>
      <c r="AJ18" s="2">
        <v>38</v>
      </c>
      <c r="AK18" s="1">
        <v>758</v>
      </c>
      <c r="AL18" s="2">
        <v>142.08333333333334</v>
      </c>
      <c r="AM18" s="2">
        <v>5.6833333333333336</v>
      </c>
      <c r="AN18" s="17">
        <v>286.969696969697</v>
      </c>
      <c r="AO18" s="17">
        <v>11.478787878787879</v>
      </c>
    </row>
    <row r="19" spans="1:41">
      <c r="A19" s="24">
        <v>14</v>
      </c>
      <c r="B19" s="3">
        <v>15</v>
      </c>
      <c r="C19" s="4">
        <v>131</v>
      </c>
      <c r="D19" s="5" t="s">
        <v>56</v>
      </c>
      <c r="E19" s="4">
        <v>1105237604</v>
      </c>
      <c r="F19" s="1">
        <v>55</v>
      </c>
      <c r="G19" s="1" t="s">
        <v>36</v>
      </c>
      <c r="H19" s="15">
        <v>38.5</v>
      </c>
      <c r="I19" s="1">
        <v>36</v>
      </c>
      <c r="J19" s="16">
        <v>65.454545454545453</v>
      </c>
      <c r="K19" s="16">
        <v>2.6181818181818182</v>
      </c>
      <c r="L19" s="1">
        <v>4</v>
      </c>
      <c r="M19" s="1">
        <v>0</v>
      </c>
      <c r="N19" s="1">
        <v>240</v>
      </c>
      <c r="O19" s="1" t="s">
        <v>37</v>
      </c>
      <c r="P19" s="1">
        <v>312</v>
      </c>
      <c r="Q19" s="1">
        <v>5.2</v>
      </c>
      <c r="R19" s="2">
        <v>0</v>
      </c>
      <c r="S19" s="2">
        <v>0</v>
      </c>
      <c r="T19" s="1">
        <v>0</v>
      </c>
      <c r="U19" s="2">
        <v>0</v>
      </c>
      <c r="V19" s="2">
        <v>0</v>
      </c>
      <c r="W19" s="1">
        <v>48</v>
      </c>
      <c r="X19" s="1" t="s">
        <v>38</v>
      </c>
      <c r="Y19" s="1">
        <v>34</v>
      </c>
      <c r="Z19" s="1">
        <v>33</v>
      </c>
      <c r="AA19" s="2">
        <v>68.75</v>
      </c>
      <c r="AB19" s="2">
        <v>2.75</v>
      </c>
      <c r="AC19" s="1">
        <v>12</v>
      </c>
      <c r="AD19" s="1">
        <v>0</v>
      </c>
      <c r="AE19" s="1">
        <v>720</v>
      </c>
      <c r="AF19" s="1">
        <v>3000</v>
      </c>
      <c r="AG19" s="1">
        <v>936</v>
      </c>
      <c r="AH19" s="2">
        <v>15.6</v>
      </c>
      <c r="AI19" s="2">
        <v>13</v>
      </c>
      <c r="AJ19" s="2">
        <v>24</v>
      </c>
      <c r="AK19" s="1">
        <v>804</v>
      </c>
      <c r="AL19" s="2">
        <v>132.5</v>
      </c>
      <c r="AM19" s="2">
        <v>5.3</v>
      </c>
      <c r="AN19" s="17">
        <v>266.70454545454544</v>
      </c>
      <c r="AO19" s="17">
        <v>10.668181818181818</v>
      </c>
    </row>
    <row r="20" spans="1:41">
      <c r="A20" s="24">
        <v>15</v>
      </c>
      <c r="B20" s="3">
        <v>18</v>
      </c>
      <c r="C20" s="4">
        <v>1425</v>
      </c>
      <c r="D20" s="5" t="s">
        <v>57</v>
      </c>
      <c r="E20" s="6" t="s">
        <v>58</v>
      </c>
      <c r="F20" s="1">
        <v>55</v>
      </c>
      <c r="G20" s="1" t="s">
        <v>36</v>
      </c>
      <c r="H20" s="15">
        <v>38.5</v>
      </c>
      <c r="I20" s="1">
        <v>28</v>
      </c>
      <c r="J20" s="16">
        <v>50.909090909090907</v>
      </c>
      <c r="K20" s="16">
        <v>2.0363636363636362</v>
      </c>
      <c r="L20" s="1">
        <v>4</v>
      </c>
      <c r="M20" s="1">
        <v>0</v>
      </c>
      <c r="N20" s="1">
        <v>240</v>
      </c>
      <c r="O20" s="1" t="s">
        <v>37</v>
      </c>
      <c r="P20" s="1">
        <v>312</v>
      </c>
      <c r="Q20" s="1">
        <v>5.2</v>
      </c>
      <c r="R20" s="2">
        <v>0</v>
      </c>
      <c r="S20" s="2">
        <v>0</v>
      </c>
      <c r="T20" s="1">
        <v>0</v>
      </c>
      <c r="U20" s="2">
        <v>0</v>
      </c>
      <c r="V20" s="2">
        <v>0</v>
      </c>
      <c r="W20" s="1">
        <v>48</v>
      </c>
      <c r="X20" s="1" t="s">
        <v>38</v>
      </c>
      <c r="Y20" s="1">
        <v>34</v>
      </c>
      <c r="Z20" s="1">
        <v>28</v>
      </c>
      <c r="AA20" s="2">
        <v>58.333333333333336</v>
      </c>
      <c r="AB20" s="2">
        <v>2.3333333333333335</v>
      </c>
      <c r="AC20" s="1">
        <v>12</v>
      </c>
      <c r="AD20" s="1">
        <v>0</v>
      </c>
      <c r="AE20" s="1">
        <v>720</v>
      </c>
      <c r="AF20" s="1">
        <v>3000</v>
      </c>
      <c r="AG20" s="1">
        <v>936</v>
      </c>
      <c r="AH20" s="2">
        <v>15.6</v>
      </c>
      <c r="AI20" s="2">
        <v>12</v>
      </c>
      <c r="AJ20" s="2">
        <v>14</v>
      </c>
      <c r="AK20" s="1">
        <v>734</v>
      </c>
      <c r="AL20" s="2">
        <v>147.08333333333334</v>
      </c>
      <c r="AM20" s="2">
        <v>5.8833333333333337</v>
      </c>
      <c r="AN20" s="17">
        <v>256.32575757575762</v>
      </c>
      <c r="AO20" s="17">
        <v>10.253030303030304</v>
      </c>
    </row>
    <row r="21" spans="1:41">
      <c r="A21" s="24">
        <v>16</v>
      </c>
      <c r="B21" s="3">
        <v>19</v>
      </c>
      <c r="C21" s="4">
        <v>1746</v>
      </c>
      <c r="D21" s="5" t="s">
        <v>59</v>
      </c>
      <c r="E21" s="4">
        <v>1105665333</v>
      </c>
      <c r="F21" s="1">
        <v>55</v>
      </c>
      <c r="G21" s="1" t="s">
        <v>36</v>
      </c>
      <c r="H21" s="15">
        <v>38.5</v>
      </c>
      <c r="I21" s="1">
        <v>14</v>
      </c>
      <c r="J21" s="16">
        <v>25.454545454545453</v>
      </c>
      <c r="K21" s="16">
        <v>1.0181818181818181</v>
      </c>
      <c r="L21" s="1">
        <v>4</v>
      </c>
      <c r="M21" s="1">
        <v>0</v>
      </c>
      <c r="N21" s="1">
        <v>240</v>
      </c>
      <c r="O21" s="1" t="s">
        <v>37</v>
      </c>
      <c r="P21" s="1">
        <v>312</v>
      </c>
      <c r="Q21" s="1">
        <v>5.2</v>
      </c>
      <c r="R21" s="2">
        <v>0</v>
      </c>
      <c r="S21" s="2">
        <v>0</v>
      </c>
      <c r="T21" s="1">
        <v>0</v>
      </c>
      <c r="U21" s="2">
        <v>0</v>
      </c>
      <c r="V21" s="2">
        <v>0</v>
      </c>
      <c r="W21" s="1">
        <v>48</v>
      </c>
      <c r="X21" s="1" t="s">
        <v>38</v>
      </c>
      <c r="Y21" s="1">
        <v>34</v>
      </c>
      <c r="Z21" s="1">
        <v>43</v>
      </c>
      <c r="AA21" s="2">
        <v>89.583333333333329</v>
      </c>
      <c r="AB21" s="2">
        <v>3.583333333333333</v>
      </c>
      <c r="AC21" s="1">
        <v>12</v>
      </c>
      <c r="AD21" s="1">
        <v>0</v>
      </c>
      <c r="AE21" s="1">
        <v>720</v>
      </c>
      <c r="AF21" s="1">
        <v>3000</v>
      </c>
      <c r="AG21" s="1">
        <v>936</v>
      </c>
      <c r="AH21" s="2">
        <v>15.6</v>
      </c>
      <c r="AI21" s="2">
        <v>14</v>
      </c>
      <c r="AJ21" s="2">
        <v>35</v>
      </c>
      <c r="AK21" s="1">
        <v>875</v>
      </c>
      <c r="AL21" s="2">
        <v>117.70833333333334</v>
      </c>
      <c r="AM21" s="2">
        <v>4.708333333333333</v>
      </c>
      <c r="AN21" s="17">
        <v>232.74621212121212</v>
      </c>
      <c r="AO21" s="17">
        <v>9.3098484848484837</v>
      </c>
    </row>
    <row r="22" spans="1:41">
      <c r="A22" s="24">
        <v>17</v>
      </c>
      <c r="B22" s="3">
        <v>20</v>
      </c>
      <c r="C22" s="4">
        <v>1452</v>
      </c>
      <c r="D22" s="5" t="s">
        <v>60</v>
      </c>
      <c r="E22" s="6" t="s">
        <v>61</v>
      </c>
      <c r="F22" s="1">
        <v>55</v>
      </c>
      <c r="G22" s="1" t="s">
        <v>36</v>
      </c>
      <c r="H22" s="15">
        <v>38.5</v>
      </c>
      <c r="I22" s="1">
        <v>16</v>
      </c>
      <c r="J22" s="16">
        <v>29.09090909090909</v>
      </c>
      <c r="K22" s="16">
        <v>1.1636363636363636</v>
      </c>
      <c r="L22" s="1">
        <v>4</v>
      </c>
      <c r="M22" s="1">
        <v>0</v>
      </c>
      <c r="N22" s="1">
        <v>240</v>
      </c>
      <c r="O22" s="1" t="s">
        <v>37</v>
      </c>
      <c r="P22" s="1">
        <v>312</v>
      </c>
      <c r="Q22" s="1">
        <v>5.2</v>
      </c>
      <c r="R22" s="2">
        <v>0</v>
      </c>
      <c r="S22" s="2">
        <v>0</v>
      </c>
      <c r="T22" s="1">
        <v>0</v>
      </c>
      <c r="U22" s="2">
        <v>0</v>
      </c>
      <c r="V22" s="2">
        <v>0</v>
      </c>
      <c r="W22" s="1">
        <v>48</v>
      </c>
      <c r="X22" s="1" t="s">
        <v>38</v>
      </c>
      <c r="Y22" s="1">
        <v>34</v>
      </c>
      <c r="Z22" s="1">
        <v>47</v>
      </c>
      <c r="AA22" s="2">
        <v>97.916666666666671</v>
      </c>
      <c r="AB22" s="2">
        <v>3.916666666666667</v>
      </c>
      <c r="AC22" s="1">
        <v>12</v>
      </c>
      <c r="AD22" s="1">
        <v>0</v>
      </c>
      <c r="AE22" s="1">
        <v>720</v>
      </c>
      <c r="AF22" s="1">
        <v>3000</v>
      </c>
      <c r="AG22" s="1">
        <v>936</v>
      </c>
      <c r="AH22" s="2">
        <v>15.6</v>
      </c>
      <c r="AI22" s="2">
        <v>13</v>
      </c>
      <c r="AJ22" s="2">
        <v>8</v>
      </c>
      <c r="AK22" s="1">
        <v>788</v>
      </c>
      <c r="AL22" s="2">
        <v>135.83333333333334</v>
      </c>
      <c r="AM22" s="2">
        <v>5.4333333333333336</v>
      </c>
      <c r="AN22" s="17">
        <v>262.84090909090912</v>
      </c>
      <c r="AO22" s="17">
        <v>10.513636363636364</v>
      </c>
    </row>
    <row r="23" spans="1:41">
      <c r="A23" s="24">
        <v>18</v>
      </c>
      <c r="B23" s="3">
        <v>21</v>
      </c>
      <c r="C23" s="4">
        <v>1764</v>
      </c>
      <c r="D23" s="5" t="s">
        <v>62</v>
      </c>
      <c r="E23" s="4">
        <v>1105367211</v>
      </c>
      <c r="F23" s="1">
        <v>55</v>
      </c>
      <c r="G23" s="1" t="s">
        <v>36</v>
      </c>
      <c r="H23" s="15">
        <v>38.5</v>
      </c>
      <c r="I23" s="1">
        <v>18</v>
      </c>
      <c r="J23" s="16">
        <v>32.727272727272727</v>
      </c>
      <c r="K23" s="16">
        <v>1.3090909090909091</v>
      </c>
      <c r="L23" s="1">
        <v>4</v>
      </c>
      <c r="M23" s="1">
        <v>0</v>
      </c>
      <c r="N23" s="1">
        <v>240</v>
      </c>
      <c r="O23" s="1" t="s">
        <v>37</v>
      </c>
      <c r="P23" s="1">
        <v>312</v>
      </c>
      <c r="Q23" s="1">
        <v>5.2</v>
      </c>
      <c r="R23" s="2">
        <v>0</v>
      </c>
      <c r="S23" s="2">
        <v>0</v>
      </c>
      <c r="T23" s="1">
        <v>0</v>
      </c>
      <c r="U23" s="2">
        <v>0</v>
      </c>
      <c r="V23" s="2">
        <v>0</v>
      </c>
      <c r="W23" s="1">
        <v>48</v>
      </c>
      <c r="X23" s="1" t="s">
        <v>38</v>
      </c>
      <c r="Y23" s="1">
        <v>34</v>
      </c>
      <c r="Z23" s="1">
        <v>33</v>
      </c>
      <c r="AA23" s="2">
        <v>68.75</v>
      </c>
      <c r="AB23" s="2">
        <v>2.75</v>
      </c>
      <c r="AC23" s="1">
        <v>12</v>
      </c>
      <c r="AD23" s="1">
        <v>0</v>
      </c>
      <c r="AE23" s="1">
        <v>720</v>
      </c>
      <c r="AF23" s="1">
        <v>3000</v>
      </c>
      <c r="AG23" s="1">
        <v>936</v>
      </c>
      <c r="AH23" s="2">
        <v>15.6</v>
      </c>
      <c r="AI23" s="2">
        <v>18</v>
      </c>
      <c r="AJ23" s="2">
        <v>29</v>
      </c>
      <c r="AK23" s="1">
        <v>1109</v>
      </c>
      <c r="AL23" s="2">
        <v>68.958333333333343</v>
      </c>
      <c r="AM23" s="2">
        <v>2.7583333333333337</v>
      </c>
      <c r="AN23" s="17">
        <v>170.43560606060606</v>
      </c>
      <c r="AO23" s="17">
        <v>6.8174242424242424</v>
      </c>
    </row>
    <row r="24" spans="1:41">
      <c r="A24" s="24">
        <v>19</v>
      </c>
      <c r="B24" s="3">
        <v>22</v>
      </c>
      <c r="C24" s="4">
        <v>605</v>
      </c>
      <c r="D24" s="5" t="s">
        <v>63</v>
      </c>
      <c r="E24" s="6">
        <v>1104160328</v>
      </c>
      <c r="F24" s="1">
        <v>55</v>
      </c>
      <c r="G24" s="1" t="s">
        <v>36</v>
      </c>
      <c r="H24" s="15">
        <v>38.5</v>
      </c>
      <c r="I24" s="1">
        <v>40</v>
      </c>
      <c r="J24" s="16">
        <v>72.727272727272734</v>
      </c>
      <c r="K24" s="16">
        <v>2.9090909090909092</v>
      </c>
      <c r="L24" s="1">
        <v>4</v>
      </c>
      <c r="M24" s="1">
        <v>0</v>
      </c>
      <c r="N24" s="1">
        <v>240</v>
      </c>
      <c r="O24" s="1" t="s">
        <v>37</v>
      </c>
      <c r="P24" s="1">
        <v>312</v>
      </c>
      <c r="Q24" s="1">
        <v>5.2</v>
      </c>
      <c r="R24" s="2">
        <v>0</v>
      </c>
      <c r="S24" s="2">
        <v>0</v>
      </c>
      <c r="T24" s="1">
        <v>0</v>
      </c>
      <c r="U24" s="2">
        <v>0</v>
      </c>
      <c r="V24" s="2">
        <v>0</v>
      </c>
      <c r="W24" s="1">
        <v>48</v>
      </c>
      <c r="X24" s="1" t="s">
        <v>38</v>
      </c>
      <c r="Y24" s="1">
        <v>34</v>
      </c>
      <c r="Z24" s="1">
        <v>35</v>
      </c>
      <c r="AA24" s="2">
        <v>72.916666666666671</v>
      </c>
      <c r="AB24" s="2">
        <v>2.916666666666667</v>
      </c>
      <c r="AC24" s="1">
        <v>12</v>
      </c>
      <c r="AD24" s="1">
        <v>0</v>
      </c>
      <c r="AE24" s="1">
        <v>720</v>
      </c>
      <c r="AF24" s="1">
        <v>3000</v>
      </c>
      <c r="AG24" s="1">
        <v>936</v>
      </c>
      <c r="AH24" s="2">
        <v>15.6</v>
      </c>
      <c r="AI24" s="2">
        <v>12</v>
      </c>
      <c r="AJ24" s="2">
        <v>39</v>
      </c>
      <c r="AK24" s="1">
        <v>759</v>
      </c>
      <c r="AL24" s="2">
        <v>141.875</v>
      </c>
      <c r="AM24" s="2">
        <v>5.6749999999999998</v>
      </c>
      <c r="AN24" s="17">
        <v>287.51893939393938</v>
      </c>
      <c r="AO24" s="17">
        <v>11.500757575757575</v>
      </c>
    </row>
    <row r="25" spans="1:41">
      <c r="A25" s="24">
        <v>20</v>
      </c>
      <c r="B25" s="3">
        <v>23</v>
      </c>
      <c r="C25" s="4">
        <v>197</v>
      </c>
      <c r="D25" s="5" t="s">
        <v>64</v>
      </c>
      <c r="E25" s="4">
        <v>1103783864</v>
      </c>
      <c r="F25" s="1">
        <v>55</v>
      </c>
      <c r="G25" s="1" t="s">
        <v>36</v>
      </c>
      <c r="H25" s="15">
        <v>38.5</v>
      </c>
      <c r="I25" s="1">
        <v>46</v>
      </c>
      <c r="J25" s="16">
        <v>83.63636363636364</v>
      </c>
      <c r="K25" s="16">
        <v>3.3454545454545457</v>
      </c>
      <c r="L25" s="1">
        <v>4</v>
      </c>
      <c r="M25" s="1">
        <v>0</v>
      </c>
      <c r="N25" s="1">
        <v>240</v>
      </c>
      <c r="O25" s="1" t="s">
        <v>37</v>
      </c>
      <c r="P25" s="1">
        <v>312</v>
      </c>
      <c r="Q25" s="1">
        <v>5.2</v>
      </c>
      <c r="R25" s="2">
        <v>3</v>
      </c>
      <c r="S25" s="2">
        <v>21.44</v>
      </c>
      <c r="T25" s="1">
        <v>201.44</v>
      </c>
      <c r="U25" s="2">
        <v>150</v>
      </c>
      <c r="V25" s="2">
        <v>6</v>
      </c>
      <c r="W25" s="1">
        <v>48</v>
      </c>
      <c r="X25" s="1" t="s">
        <v>38</v>
      </c>
      <c r="Y25" s="1">
        <v>34</v>
      </c>
      <c r="Z25" s="1">
        <v>31</v>
      </c>
      <c r="AA25" s="2">
        <v>64.583333333333329</v>
      </c>
      <c r="AB25" s="2">
        <v>2.583333333333333</v>
      </c>
      <c r="AC25" s="1">
        <v>12</v>
      </c>
      <c r="AD25" s="1">
        <v>0</v>
      </c>
      <c r="AE25" s="1">
        <v>720</v>
      </c>
      <c r="AF25" s="1">
        <v>3000</v>
      </c>
      <c r="AG25" s="1">
        <v>936</v>
      </c>
      <c r="AH25" s="2">
        <v>15.6</v>
      </c>
      <c r="AI25" s="2">
        <v>11</v>
      </c>
      <c r="AJ25" s="2">
        <v>57</v>
      </c>
      <c r="AK25" s="1">
        <v>717</v>
      </c>
      <c r="AL25" s="2">
        <v>150</v>
      </c>
      <c r="AM25" s="2">
        <v>6</v>
      </c>
      <c r="AN25" s="17">
        <v>448.21969696969694</v>
      </c>
      <c r="AO25" s="17">
        <v>17.92878787878788</v>
      </c>
    </row>
    <row r="26" spans="1:41">
      <c r="A26" s="24">
        <v>21</v>
      </c>
      <c r="B26" s="3">
        <v>24</v>
      </c>
      <c r="C26" s="4">
        <v>1872</v>
      </c>
      <c r="D26" s="5" t="s">
        <v>65</v>
      </c>
      <c r="E26" s="6" t="s">
        <v>66</v>
      </c>
      <c r="F26" s="1">
        <v>55</v>
      </c>
      <c r="G26" s="1" t="s">
        <v>36</v>
      </c>
      <c r="H26" s="15">
        <v>38.5</v>
      </c>
      <c r="I26" s="1">
        <v>47</v>
      </c>
      <c r="J26" s="16">
        <v>85.454545454545453</v>
      </c>
      <c r="K26" s="16">
        <v>3.418181818181818</v>
      </c>
      <c r="L26" s="1">
        <v>4</v>
      </c>
      <c r="M26" s="1">
        <v>0</v>
      </c>
      <c r="N26" s="1">
        <v>240</v>
      </c>
      <c r="O26" s="1" t="s">
        <v>37</v>
      </c>
      <c r="P26" s="1">
        <v>312</v>
      </c>
      <c r="Q26" s="1">
        <v>5.2</v>
      </c>
      <c r="R26" s="2">
        <v>5</v>
      </c>
      <c r="S26" s="2">
        <v>27.19</v>
      </c>
      <c r="T26" s="1">
        <v>327.19</v>
      </c>
      <c r="U26" s="2">
        <v>95.506249999999994</v>
      </c>
      <c r="V26" s="2">
        <v>3.8202499999999993</v>
      </c>
      <c r="W26" s="1">
        <v>48</v>
      </c>
      <c r="X26" s="1" t="s">
        <v>38</v>
      </c>
      <c r="Y26" s="1">
        <v>34</v>
      </c>
      <c r="Z26" s="1">
        <v>45</v>
      </c>
      <c r="AA26" s="2">
        <v>93.75</v>
      </c>
      <c r="AB26" s="2">
        <v>3.75</v>
      </c>
      <c r="AC26" s="1">
        <v>12</v>
      </c>
      <c r="AD26" s="1">
        <v>0</v>
      </c>
      <c r="AE26" s="1">
        <v>720</v>
      </c>
      <c r="AF26" s="1">
        <v>3000</v>
      </c>
      <c r="AG26" s="1">
        <v>936</v>
      </c>
      <c r="AH26" s="2">
        <v>15.6</v>
      </c>
      <c r="AI26" s="2">
        <v>14</v>
      </c>
      <c r="AJ26" s="2">
        <v>48</v>
      </c>
      <c r="AK26" s="1">
        <v>888</v>
      </c>
      <c r="AL26" s="2">
        <v>115</v>
      </c>
      <c r="AM26" s="2">
        <v>4.5999999999999996</v>
      </c>
      <c r="AN26" s="17">
        <v>389.71079545454546</v>
      </c>
      <c r="AO26" s="17">
        <v>15.588431818181817</v>
      </c>
    </row>
    <row r="27" spans="1:41">
      <c r="A27" s="24">
        <v>22</v>
      </c>
      <c r="B27" s="3">
        <v>26</v>
      </c>
      <c r="C27" s="4">
        <v>1416</v>
      </c>
      <c r="D27" s="5" t="s">
        <v>67</v>
      </c>
      <c r="E27" s="6" t="s">
        <v>68</v>
      </c>
      <c r="F27" s="1">
        <v>55</v>
      </c>
      <c r="G27" s="1" t="s">
        <v>36</v>
      </c>
      <c r="H27" s="15">
        <v>38.5</v>
      </c>
      <c r="I27" s="1">
        <v>40</v>
      </c>
      <c r="J27" s="16">
        <v>72.727272727272734</v>
      </c>
      <c r="K27" s="16">
        <v>2.9090909090909092</v>
      </c>
      <c r="L27" s="1">
        <v>4</v>
      </c>
      <c r="M27" s="1">
        <v>0</v>
      </c>
      <c r="N27" s="1">
        <v>240</v>
      </c>
      <c r="O27" s="1" t="s">
        <v>37</v>
      </c>
      <c r="P27" s="1">
        <v>312</v>
      </c>
      <c r="Q27" s="1">
        <v>5.2</v>
      </c>
      <c r="R27" s="2">
        <v>4</v>
      </c>
      <c r="S27" s="2">
        <v>7.24</v>
      </c>
      <c r="T27" s="1">
        <v>247.24</v>
      </c>
      <c r="U27" s="2">
        <v>145.47499999999999</v>
      </c>
      <c r="V27" s="2">
        <v>5.8189999999999991</v>
      </c>
      <c r="W27" s="1">
        <v>48</v>
      </c>
      <c r="X27" s="1" t="s">
        <v>38</v>
      </c>
      <c r="Y27" s="1">
        <v>34</v>
      </c>
      <c r="Z27" s="1">
        <v>55</v>
      </c>
      <c r="AA27" s="2">
        <v>100</v>
      </c>
      <c r="AB27" s="2">
        <v>4</v>
      </c>
      <c r="AC27" s="1">
        <v>12</v>
      </c>
      <c r="AD27" s="1">
        <v>0</v>
      </c>
      <c r="AE27" s="1">
        <v>720</v>
      </c>
      <c r="AF27" s="1">
        <v>3000</v>
      </c>
      <c r="AG27" s="1">
        <v>936</v>
      </c>
      <c r="AH27" s="2">
        <v>15.6</v>
      </c>
      <c r="AI27" s="2">
        <v>14</v>
      </c>
      <c r="AJ27" s="2">
        <v>8</v>
      </c>
      <c r="AK27" s="1">
        <v>848</v>
      </c>
      <c r="AL27" s="2">
        <v>123.33333333333334</v>
      </c>
      <c r="AM27" s="2">
        <v>4.9333333333333336</v>
      </c>
      <c r="AN27" s="17">
        <v>441.53560606060603</v>
      </c>
      <c r="AO27" s="17">
        <v>17.661424242424243</v>
      </c>
    </row>
    <row r="28" spans="1:41">
      <c r="A28" s="24">
        <v>23</v>
      </c>
      <c r="B28" s="3">
        <v>27</v>
      </c>
      <c r="C28" s="4">
        <v>1653</v>
      </c>
      <c r="D28" s="5" t="s">
        <v>69</v>
      </c>
      <c r="E28" s="6" t="s">
        <v>70</v>
      </c>
      <c r="F28" s="1">
        <v>55</v>
      </c>
      <c r="G28" s="1" t="s">
        <v>36</v>
      </c>
      <c r="H28" s="15">
        <v>38.5</v>
      </c>
      <c r="I28" s="1">
        <v>27</v>
      </c>
      <c r="J28" s="16">
        <v>49.090909090909093</v>
      </c>
      <c r="K28" s="16">
        <v>1.9636363636363638</v>
      </c>
      <c r="L28" s="1">
        <v>4</v>
      </c>
      <c r="M28" s="1">
        <v>0</v>
      </c>
      <c r="N28" s="1">
        <v>240</v>
      </c>
      <c r="O28" s="1" t="s">
        <v>37</v>
      </c>
      <c r="P28" s="1">
        <v>312</v>
      </c>
      <c r="Q28" s="1">
        <v>5.2</v>
      </c>
      <c r="R28" s="2">
        <v>0</v>
      </c>
      <c r="S28" s="2">
        <v>0</v>
      </c>
      <c r="T28" s="1">
        <v>0</v>
      </c>
      <c r="U28" s="2">
        <v>0</v>
      </c>
      <c r="V28" s="2">
        <v>0</v>
      </c>
      <c r="W28" s="1">
        <v>48</v>
      </c>
      <c r="X28" s="1" t="s">
        <v>38</v>
      </c>
      <c r="Y28" s="1">
        <v>34</v>
      </c>
      <c r="Z28" s="1">
        <v>57</v>
      </c>
      <c r="AA28" s="2">
        <v>100</v>
      </c>
      <c r="AB28" s="2">
        <v>4</v>
      </c>
      <c r="AC28" s="1">
        <v>12</v>
      </c>
      <c r="AD28" s="1">
        <v>0</v>
      </c>
      <c r="AE28" s="1">
        <v>720</v>
      </c>
      <c r="AF28" s="1">
        <v>3000</v>
      </c>
      <c r="AG28" s="1">
        <v>936</v>
      </c>
      <c r="AH28" s="2">
        <v>15.6</v>
      </c>
      <c r="AI28" s="2">
        <v>12</v>
      </c>
      <c r="AJ28" s="2">
        <v>8</v>
      </c>
      <c r="AK28" s="1">
        <v>728</v>
      </c>
      <c r="AL28" s="2">
        <v>148.33333333333334</v>
      </c>
      <c r="AM28" s="2">
        <v>5.9333333333333336</v>
      </c>
      <c r="AN28" s="17">
        <v>297.42424242424244</v>
      </c>
      <c r="AO28" s="17">
        <v>11.896969696969698</v>
      </c>
    </row>
    <row r="29" spans="1:41">
      <c r="A29" s="24">
        <v>24</v>
      </c>
      <c r="B29" s="3">
        <v>28</v>
      </c>
      <c r="C29" s="4">
        <v>1028</v>
      </c>
      <c r="D29" s="5" t="s">
        <v>71</v>
      </c>
      <c r="E29" s="6" t="s">
        <v>72</v>
      </c>
      <c r="F29" s="1">
        <v>55</v>
      </c>
      <c r="G29" s="1" t="s">
        <v>36</v>
      </c>
      <c r="H29" s="15">
        <v>38.5</v>
      </c>
      <c r="I29" s="1">
        <v>34</v>
      </c>
      <c r="J29" s="16">
        <v>61.81818181818182</v>
      </c>
      <c r="K29" s="16">
        <v>2.4727272727272727</v>
      </c>
      <c r="L29" s="1">
        <v>4</v>
      </c>
      <c r="M29" s="1">
        <v>0</v>
      </c>
      <c r="N29" s="1">
        <v>240</v>
      </c>
      <c r="O29" s="1" t="s">
        <v>37</v>
      </c>
      <c r="P29" s="1">
        <v>312</v>
      </c>
      <c r="Q29" s="1">
        <v>5.2</v>
      </c>
      <c r="R29" s="2">
        <v>0</v>
      </c>
      <c r="S29" s="2">
        <v>0</v>
      </c>
      <c r="T29" s="1">
        <v>0</v>
      </c>
      <c r="U29" s="2">
        <v>0</v>
      </c>
      <c r="V29" s="2">
        <v>0</v>
      </c>
      <c r="W29" s="1">
        <v>48</v>
      </c>
      <c r="X29" s="1" t="s">
        <v>38</v>
      </c>
      <c r="Y29" s="1">
        <v>34</v>
      </c>
      <c r="Z29" s="1">
        <v>32</v>
      </c>
      <c r="AA29" s="2">
        <v>66.666666666666671</v>
      </c>
      <c r="AB29" s="2">
        <v>2.666666666666667</v>
      </c>
      <c r="AC29" s="1">
        <v>12</v>
      </c>
      <c r="AD29" s="1">
        <v>0</v>
      </c>
      <c r="AE29" s="1">
        <v>720</v>
      </c>
      <c r="AF29" s="1">
        <v>3000</v>
      </c>
      <c r="AG29" s="1">
        <v>936</v>
      </c>
      <c r="AH29" s="2">
        <v>15.6</v>
      </c>
      <c r="AI29" s="2">
        <v>13</v>
      </c>
      <c r="AJ29" s="2">
        <v>33</v>
      </c>
      <c r="AK29" s="1">
        <v>813</v>
      </c>
      <c r="AL29" s="2">
        <v>130.625</v>
      </c>
      <c r="AM29" s="2">
        <v>5.2249999999999996</v>
      </c>
      <c r="AN29" s="17">
        <v>259.1098484848485</v>
      </c>
      <c r="AO29" s="17">
        <v>10.364393939393938</v>
      </c>
    </row>
    <row r="30" spans="1:41">
      <c r="A30" s="24">
        <v>25</v>
      </c>
      <c r="B30" s="3">
        <v>29</v>
      </c>
      <c r="C30" s="4">
        <v>1474</v>
      </c>
      <c r="D30" s="5" t="s">
        <v>73</v>
      </c>
      <c r="E30" s="6" t="s">
        <v>74</v>
      </c>
      <c r="F30" s="1">
        <v>55</v>
      </c>
      <c r="G30" s="1" t="s">
        <v>36</v>
      </c>
      <c r="H30" s="15">
        <v>38.5</v>
      </c>
      <c r="I30" s="1">
        <v>45</v>
      </c>
      <c r="J30" s="16">
        <v>81.818181818181813</v>
      </c>
      <c r="K30" s="16">
        <v>3.2727272727272725</v>
      </c>
      <c r="L30" s="1">
        <v>4</v>
      </c>
      <c r="M30" s="1">
        <v>0</v>
      </c>
      <c r="N30" s="1">
        <v>240</v>
      </c>
      <c r="O30" s="1" t="s">
        <v>37</v>
      </c>
      <c r="P30" s="1">
        <v>312</v>
      </c>
      <c r="Q30" s="1">
        <v>5.2</v>
      </c>
      <c r="R30" s="2">
        <v>0</v>
      </c>
      <c r="S30" s="2">
        <v>0</v>
      </c>
      <c r="T30" s="1">
        <v>0</v>
      </c>
      <c r="U30" s="2">
        <v>0</v>
      </c>
      <c r="V30" s="2">
        <v>0</v>
      </c>
      <c r="W30" s="1">
        <v>48</v>
      </c>
      <c r="X30" s="1" t="s">
        <v>38</v>
      </c>
      <c r="Y30" s="1">
        <v>34</v>
      </c>
      <c r="Z30" s="1">
        <v>35</v>
      </c>
      <c r="AA30" s="2">
        <v>72.916666666666671</v>
      </c>
      <c r="AB30" s="2">
        <v>2.916666666666667</v>
      </c>
      <c r="AC30" s="1">
        <v>12</v>
      </c>
      <c r="AD30" s="1">
        <v>0</v>
      </c>
      <c r="AE30" s="1">
        <v>720</v>
      </c>
      <c r="AF30" s="1">
        <v>3000</v>
      </c>
      <c r="AG30" s="1">
        <v>936</v>
      </c>
      <c r="AH30" s="2">
        <v>15.6</v>
      </c>
      <c r="AI30" s="2">
        <v>11</v>
      </c>
      <c r="AJ30" s="2">
        <v>0</v>
      </c>
      <c r="AK30" s="1">
        <v>660</v>
      </c>
      <c r="AL30" s="2">
        <v>150</v>
      </c>
      <c r="AM30" s="2">
        <v>6</v>
      </c>
      <c r="AN30" s="17">
        <v>304.7348484848485</v>
      </c>
      <c r="AO30" s="17">
        <v>12.189393939393939</v>
      </c>
    </row>
    <row r="31" spans="1:41">
      <c r="A31" s="24">
        <v>26</v>
      </c>
      <c r="B31" s="3">
        <v>30</v>
      </c>
      <c r="C31" s="4">
        <v>692</v>
      </c>
      <c r="D31" s="5" t="s">
        <v>75</v>
      </c>
      <c r="E31" s="6" t="s">
        <v>76</v>
      </c>
      <c r="F31" s="1">
        <v>55</v>
      </c>
      <c r="G31" s="1" t="s">
        <v>36</v>
      </c>
      <c r="H31" s="15">
        <v>38.5</v>
      </c>
      <c r="I31" s="1">
        <v>7</v>
      </c>
      <c r="J31" s="16">
        <v>12.727272727272727</v>
      </c>
      <c r="K31" s="16">
        <v>0.50909090909090904</v>
      </c>
      <c r="L31" s="1">
        <v>4</v>
      </c>
      <c r="M31" s="1">
        <v>0</v>
      </c>
      <c r="N31" s="1">
        <v>240</v>
      </c>
      <c r="O31" s="1" t="s">
        <v>37</v>
      </c>
      <c r="P31" s="1">
        <v>312</v>
      </c>
      <c r="Q31" s="1">
        <v>5.2</v>
      </c>
      <c r="R31" s="2">
        <v>0</v>
      </c>
      <c r="S31" s="2">
        <v>0</v>
      </c>
      <c r="T31" s="1">
        <v>0</v>
      </c>
      <c r="U31" s="2">
        <v>0</v>
      </c>
      <c r="V31" s="2">
        <v>0</v>
      </c>
      <c r="W31" s="1">
        <v>48</v>
      </c>
      <c r="X31" s="1" t="s">
        <v>38</v>
      </c>
      <c r="Y31" s="1">
        <v>34</v>
      </c>
      <c r="Z31" s="1">
        <v>39</v>
      </c>
      <c r="AA31" s="2">
        <v>81.25</v>
      </c>
      <c r="AB31" s="2">
        <v>3.25</v>
      </c>
      <c r="AC31" s="1">
        <v>12</v>
      </c>
      <c r="AD31" s="1">
        <v>0</v>
      </c>
      <c r="AE31" s="1">
        <v>720</v>
      </c>
      <c r="AF31" s="1">
        <v>3000</v>
      </c>
      <c r="AG31" s="1">
        <v>936</v>
      </c>
      <c r="AH31" s="2">
        <v>15.6</v>
      </c>
      <c r="AI31" s="2">
        <v>12</v>
      </c>
      <c r="AJ31" s="2">
        <v>36</v>
      </c>
      <c r="AK31" s="1">
        <v>756</v>
      </c>
      <c r="AL31" s="2">
        <v>142.5</v>
      </c>
      <c r="AM31" s="2">
        <v>5.7</v>
      </c>
      <c r="AN31" s="17">
        <v>236.47727272727272</v>
      </c>
      <c r="AO31" s="17">
        <v>9.459090909090909</v>
      </c>
    </row>
    <row r="32" spans="1:41">
      <c r="A32" s="24">
        <v>27</v>
      </c>
      <c r="B32" s="3">
        <v>31</v>
      </c>
      <c r="C32" s="4">
        <v>1228</v>
      </c>
      <c r="D32" s="5" t="s">
        <v>77</v>
      </c>
      <c r="E32" s="6" t="s">
        <v>78</v>
      </c>
      <c r="F32" s="1">
        <v>55</v>
      </c>
      <c r="G32" s="1" t="s">
        <v>36</v>
      </c>
      <c r="H32" s="15">
        <v>38.5</v>
      </c>
      <c r="I32" s="1">
        <v>15</v>
      </c>
      <c r="J32" s="16">
        <v>27.272727272727273</v>
      </c>
      <c r="K32" s="16">
        <v>1.0909090909090908</v>
      </c>
      <c r="L32" s="1">
        <v>4</v>
      </c>
      <c r="M32" s="1">
        <v>0</v>
      </c>
      <c r="N32" s="1">
        <v>240</v>
      </c>
      <c r="O32" s="1" t="s">
        <v>37</v>
      </c>
      <c r="P32" s="1">
        <v>312</v>
      </c>
      <c r="Q32" s="1">
        <v>5.2</v>
      </c>
      <c r="R32" s="2">
        <v>0</v>
      </c>
      <c r="S32" s="2">
        <v>0</v>
      </c>
      <c r="T32" s="1">
        <v>0</v>
      </c>
      <c r="U32" s="2">
        <v>0</v>
      </c>
      <c r="V32" s="2">
        <v>0</v>
      </c>
      <c r="W32" s="1">
        <v>48</v>
      </c>
      <c r="X32" s="1" t="s">
        <v>38</v>
      </c>
      <c r="Y32" s="1">
        <v>34</v>
      </c>
      <c r="Z32" s="1">
        <v>25</v>
      </c>
      <c r="AA32" s="2">
        <v>52.083333333333336</v>
      </c>
      <c r="AB32" s="2">
        <v>2.0833333333333335</v>
      </c>
      <c r="AC32" s="1">
        <v>12</v>
      </c>
      <c r="AD32" s="1">
        <v>0</v>
      </c>
      <c r="AE32" s="1">
        <v>720</v>
      </c>
      <c r="AF32" s="1">
        <v>3000</v>
      </c>
      <c r="AG32" s="1">
        <v>936</v>
      </c>
      <c r="AH32" s="2">
        <v>15.6</v>
      </c>
      <c r="AI32" s="2">
        <v>15</v>
      </c>
      <c r="AJ32" s="2">
        <v>35</v>
      </c>
      <c r="AK32" s="1">
        <v>935</v>
      </c>
      <c r="AL32" s="2">
        <v>105.20833333333334</v>
      </c>
      <c r="AM32" s="2">
        <v>4.208333333333333</v>
      </c>
      <c r="AN32" s="17">
        <v>184.56439393939394</v>
      </c>
      <c r="AO32" s="17">
        <v>7.3825757575757578</v>
      </c>
    </row>
    <row r="33" spans="1:41">
      <c r="A33" s="24">
        <v>28</v>
      </c>
      <c r="B33" s="3">
        <v>32</v>
      </c>
      <c r="C33" s="4">
        <v>1217</v>
      </c>
      <c r="D33" s="5" t="s">
        <v>79</v>
      </c>
      <c r="E33" s="6" t="s">
        <v>80</v>
      </c>
      <c r="F33" s="1">
        <v>55</v>
      </c>
      <c r="G33" s="1" t="s">
        <v>36</v>
      </c>
      <c r="H33" s="15">
        <v>38.5</v>
      </c>
      <c r="I33" s="1">
        <v>35</v>
      </c>
      <c r="J33" s="16">
        <v>63.636363636363633</v>
      </c>
      <c r="K33" s="16">
        <v>2.5454545454545454</v>
      </c>
      <c r="L33" s="1">
        <v>4</v>
      </c>
      <c r="M33" s="1">
        <v>0</v>
      </c>
      <c r="N33" s="1">
        <v>240</v>
      </c>
      <c r="O33" s="1" t="s">
        <v>37</v>
      </c>
      <c r="P33" s="1">
        <v>312</v>
      </c>
      <c r="Q33" s="1">
        <v>5.2</v>
      </c>
      <c r="R33" s="2">
        <v>0</v>
      </c>
      <c r="S33" s="2">
        <v>0</v>
      </c>
      <c r="T33" s="1">
        <v>0</v>
      </c>
      <c r="U33" s="2">
        <v>0</v>
      </c>
      <c r="V33" s="2">
        <v>0</v>
      </c>
      <c r="W33" s="1">
        <v>48</v>
      </c>
      <c r="X33" s="1" t="s">
        <v>38</v>
      </c>
      <c r="Y33" s="1">
        <v>34</v>
      </c>
      <c r="Z33" s="1">
        <v>42</v>
      </c>
      <c r="AA33" s="2">
        <v>87.5</v>
      </c>
      <c r="AB33" s="2">
        <v>3.5</v>
      </c>
      <c r="AC33" s="1">
        <v>12</v>
      </c>
      <c r="AD33" s="1">
        <v>0</v>
      </c>
      <c r="AE33" s="1">
        <v>720</v>
      </c>
      <c r="AF33" s="1">
        <v>3000</v>
      </c>
      <c r="AG33" s="1">
        <v>936</v>
      </c>
      <c r="AH33" s="2">
        <v>15.6</v>
      </c>
      <c r="AI33" s="2">
        <v>12</v>
      </c>
      <c r="AJ33" s="2">
        <v>51.79</v>
      </c>
      <c r="AK33" s="1">
        <v>771.79</v>
      </c>
      <c r="AL33" s="2">
        <v>139.21041666666667</v>
      </c>
      <c r="AM33" s="2">
        <v>5.5684166666666668</v>
      </c>
      <c r="AN33" s="17">
        <v>290.3467803030303</v>
      </c>
      <c r="AO33" s="17">
        <v>11.613871212121211</v>
      </c>
    </row>
    <row r="34" spans="1:41">
      <c r="A34" s="24">
        <v>29</v>
      </c>
      <c r="B34" s="3">
        <v>33</v>
      </c>
      <c r="C34" s="4">
        <v>432</v>
      </c>
      <c r="D34" s="5" t="s">
        <v>81</v>
      </c>
      <c r="E34" s="4">
        <v>1106080631</v>
      </c>
      <c r="F34" s="1">
        <v>55</v>
      </c>
      <c r="G34" s="1" t="s">
        <v>36</v>
      </c>
      <c r="H34" s="15">
        <v>38.5</v>
      </c>
      <c r="I34" s="1">
        <v>25</v>
      </c>
      <c r="J34" s="16">
        <v>45.454545454545453</v>
      </c>
      <c r="K34" s="16">
        <v>1.8181818181818181</v>
      </c>
      <c r="L34" s="1">
        <v>4</v>
      </c>
      <c r="M34" s="1">
        <v>0</v>
      </c>
      <c r="N34" s="1">
        <v>240</v>
      </c>
      <c r="O34" s="1" t="s">
        <v>37</v>
      </c>
      <c r="P34" s="1">
        <v>312</v>
      </c>
      <c r="Q34" s="1">
        <v>5.2</v>
      </c>
      <c r="R34" s="2">
        <v>0</v>
      </c>
      <c r="S34" s="2">
        <v>0</v>
      </c>
      <c r="T34" s="1">
        <v>0</v>
      </c>
      <c r="U34" s="2">
        <v>0</v>
      </c>
      <c r="V34" s="2">
        <v>0</v>
      </c>
      <c r="W34" s="1">
        <v>48</v>
      </c>
      <c r="X34" s="1" t="s">
        <v>38</v>
      </c>
      <c r="Y34" s="1">
        <v>34</v>
      </c>
      <c r="Z34" s="1">
        <v>45</v>
      </c>
      <c r="AA34" s="2">
        <v>93.75</v>
      </c>
      <c r="AB34" s="2">
        <v>3.75</v>
      </c>
      <c r="AC34" s="1">
        <v>12</v>
      </c>
      <c r="AD34" s="1">
        <v>0</v>
      </c>
      <c r="AE34" s="1">
        <v>720</v>
      </c>
      <c r="AF34" s="1">
        <v>3000</v>
      </c>
      <c r="AG34" s="1">
        <v>936</v>
      </c>
      <c r="AH34" s="2">
        <v>15.6</v>
      </c>
      <c r="AI34" s="2">
        <v>13</v>
      </c>
      <c r="AJ34" s="2">
        <v>51</v>
      </c>
      <c r="AK34" s="1">
        <v>831</v>
      </c>
      <c r="AL34" s="2">
        <v>126.875</v>
      </c>
      <c r="AM34" s="2">
        <v>5.0750000000000002</v>
      </c>
      <c r="AN34" s="17">
        <v>266.07954545454544</v>
      </c>
      <c r="AO34" s="17">
        <v>10.643181818181819</v>
      </c>
    </row>
    <row r="35" spans="1:41">
      <c r="A35" s="24">
        <v>30</v>
      </c>
      <c r="B35" s="3">
        <v>34</v>
      </c>
      <c r="C35" s="4">
        <v>714</v>
      </c>
      <c r="D35" s="5" t="s">
        <v>82</v>
      </c>
      <c r="E35" s="6" t="s">
        <v>83</v>
      </c>
      <c r="F35" s="1">
        <v>55</v>
      </c>
      <c r="G35" s="1" t="s">
        <v>36</v>
      </c>
      <c r="H35" s="15">
        <v>38.5</v>
      </c>
      <c r="I35" s="1">
        <v>15</v>
      </c>
      <c r="J35" s="16">
        <v>27.272727272727273</v>
      </c>
      <c r="K35" s="16">
        <v>1.0909090909090908</v>
      </c>
      <c r="L35" s="1">
        <v>4</v>
      </c>
      <c r="M35" s="1">
        <v>0</v>
      </c>
      <c r="N35" s="1">
        <v>240</v>
      </c>
      <c r="O35" s="1" t="s">
        <v>37</v>
      </c>
      <c r="P35" s="1">
        <v>312</v>
      </c>
      <c r="Q35" s="1">
        <v>5.2</v>
      </c>
      <c r="R35" s="2">
        <v>3</v>
      </c>
      <c r="S35" s="2">
        <v>1.8</v>
      </c>
      <c r="T35" s="1">
        <v>181.8</v>
      </c>
      <c r="U35" s="2">
        <v>150</v>
      </c>
      <c r="V35" s="2">
        <v>6</v>
      </c>
      <c r="W35" s="1">
        <v>48</v>
      </c>
      <c r="X35" s="1" t="s">
        <v>38</v>
      </c>
      <c r="Y35" s="1">
        <v>34</v>
      </c>
      <c r="Z35" s="1">
        <v>40</v>
      </c>
      <c r="AA35" s="2">
        <v>83.333333333333329</v>
      </c>
      <c r="AB35" s="2">
        <v>3.333333333333333</v>
      </c>
      <c r="AC35" s="1">
        <v>12</v>
      </c>
      <c r="AD35" s="1">
        <v>0</v>
      </c>
      <c r="AE35" s="1">
        <v>720</v>
      </c>
      <c r="AF35" s="1">
        <v>3000</v>
      </c>
      <c r="AG35" s="1">
        <v>936</v>
      </c>
      <c r="AH35" s="2">
        <v>15.6</v>
      </c>
      <c r="AI35" s="2">
        <v>13</v>
      </c>
      <c r="AJ35" s="2">
        <v>0</v>
      </c>
      <c r="AK35" s="1">
        <v>780</v>
      </c>
      <c r="AL35" s="2">
        <v>137.5</v>
      </c>
      <c r="AM35" s="2">
        <v>5.5</v>
      </c>
      <c r="AN35" s="17">
        <v>398.10606060606062</v>
      </c>
      <c r="AO35" s="17">
        <v>15.924242424242424</v>
      </c>
    </row>
    <row r="36" spans="1:41">
      <c r="A36" s="24">
        <v>31</v>
      </c>
      <c r="B36" s="3">
        <v>35</v>
      </c>
      <c r="C36" s="4">
        <v>109</v>
      </c>
      <c r="D36" s="5" t="s">
        <v>84</v>
      </c>
      <c r="E36" s="4">
        <v>1105221368</v>
      </c>
      <c r="F36" s="1">
        <v>55</v>
      </c>
      <c r="G36" s="1" t="s">
        <v>36</v>
      </c>
      <c r="H36" s="15">
        <v>38.5</v>
      </c>
      <c r="I36" s="1">
        <v>42</v>
      </c>
      <c r="J36" s="16">
        <v>76.36363636363636</v>
      </c>
      <c r="K36" s="16">
        <v>3.0545454545454542</v>
      </c>
      <c r="L36" s="1">
        <v>4</v>
      </c>
      <c r="M36" s="1">
        <v>0</v>
      </c>
      <c r="N36" s="1">
        <v>240</v>
      </c>
      <c r="O36" s="1" t="s">
        <v>37</v>
      </c>
      <c r="P36" s="1">
        <v>312</v>
      </c>
      <c r="Q36" s="1">
        <v>5.2</v>
      </c>
      <c r="R36" s="2">
        <v>0</v>
      </c>
      <c r="S36" s="2">
        <v>0</v>
      </c>
      <c r="T36" s="1">
        <v>0</v>
      </c>
      <c r="U36" s="2">
        <v>0</v>
      </c>
      <c r="V36" s="2">
        <v>0</v>
      </c>
      <c r="W36" s="1">
        <v>48</v>
      </c>
      <c r="X36" s="1" t="s">
        <v>38</v>
      </c>
      <c r="Y36" s="1">
        <v>34</v>
      </c>
      <c r="Z36" s="1">
        <v>48</v>
      </c>
      <c r="AA36" s="2">
        <v>100</v>
      </c>
      <c r="AB36" s="2">
        <v>4</v>
      </c>
      <c r="AC36" s="1">
        <v>12</v>
      </c>
      <c r="AD36" s="1">
        <v>0</v>
      </c>
      <c r="AE36" s="1">
        <v>720</v>
      </c>
      <c r="AF36" s="1">
        <v>3000</v>
      </c>
      <c r="AG36" s="1">
        <v>936</v>
      </c>
      <c r="AH36" s="2">
        <v>15.6</v>
      </c>
      <c r="AI36" s="2">
        <v>12</v>
      </c>
      <c r="AJ36" s="2">
        <v>30</v>
      </c>
      <c r="AK36" s="1">
        <v>750</v>
      </c>
      <c r="AL36" s="2">
        <v>143.75</v>
      </c>
      <c r="AM36" s="2">
        <v>5.75</v>
      </c>
      <c r="AN36" s="17">
        <v>320.11363636363637</v>
      </c>
      <c r="AO36" s="17">
        <v>12.804545454545455</v>
      </c>
    </row>
    <row r="37" spans="1:41">
      <c r="A37" s="24">
        <v>32</v>
      </c>
      <c r="B37" s="3">
        <v>36</v>
      </c>
      <c r="C37" s="4">
        <v>29</v>
      </c>
      <c r="D37" s="5" t="s">
        <v>85</v>
      </c>
      <c r="E37" s="4">
        <v>1105596595</v>
      </c>
      <c r="F37" s="1">
        <v>55</v>
      </c>
      <c r="G37" s="1" t="s">
        <v>36</v>
      </c>
      <c r="H37" s="15">
        <v>38.5</v>
      </c>
      <c r="I37" s="1">
        <v>40</v>
      </c>
      <c r="J37" s="16">
        <v>72.727272727272734</v>
      </c>
      <c r="K37" s="16">
        <v>2.9090909090909092</v>
      </c>
      <c r="L37" s="1">
        <v>4</v>
      </c>
      <c r="M37" s="1">
        <v>0</v>
      </c>
      <c r="N37" s="1">
        <v>240</v>
      </c>
      <c r="O37" s="1" t="s">
        <v>37</v>
      </c>
      <c r="P37" s="1">
        <v>312</v>
      </c>
      <c r="Q37" s="1">
        <v>5.2</v>
      </c>
      <c r="R37" s="2">
        <v>0</v>
      </c>
      <c r="S37" s="2">
        <v>0</v>
      </c>
      <c r="T37" s="1">
        <v>0</v>
      </c>
      <c r="U37" s="2">
        <v>0</v>
      </c>
      <c r="V37" s="2">
        <v>0</v>
      </c>
      <c r="W37" s="1">
        <v>48</v>
      </c>
      <c r="X37" s="1" t="s">
        <v>38</v>
      </c>
      <c r="Y37" s="1">
        <v>34</v>
      </c>
      <c r="Z37" s="1">
        <v>60</v>
      </c>
      <c r="AA37" s="2">
        <v>100</v>
      </c>
      <c r="AB37" s="2">
        <v>4</v>
      </c>
      <c r="AC37" s="1">
        <v>12</v>
      </c>
      <c r="AD37" s="1">
        <v>0</v>
      </c>
      <c r="AE37" s="1">
        <v>720</v>
      </c>
      <c r="AF37" s="1">
        <v>3000</v>
      </c>
      <c r="AG37" s="1">
        <v>936</v>
      </c>
      <c r="AH37" s="2">
        <v>15.6</v>
      </c>
      <c r="AI37" s="2">
        <v>17</v>
      </c>
      <c r="AJ37" s="2">
        <v>17</v>
      </c>
      <c r="AK37" s="1">
        <v>1037</v>
      </c>
      <c r="AL37" s="2">
        <v>83.958333333333343</v>
      </c>
      <c r="AM37" s="2">
        <v>3.3583333333333338</v>
      </c>
      <c r="AN37" s="17">
        <v>256.68560606060612</v>
      </c>
      <c r="AO37" s="17">
        <v>10.267424242424243</v>
      </c>
    </row>
    <row r="38" spans="1:41">
      <c r="A38" s="24">
        <v>33</v>
      </c>
      <c r="B38" s="3">
        <v>37</v>
      </c>
      <c r="C38" s="4">
        <v>111</v>
      </c>
      <c r="D38" s="5" t="s">
        <v>86</v>
      </c>
      <c r="E38" s="4">
        <v>1104682636</v>
      </c>
      <c r="F38" s="1">
        <v>55</v>
      </c>
      <c r="G38" s="1" t="s">
        <v>36</v>
      </c>
      <c r="H38" s="15">
        <v>38.5</v>
      </c>
      <c r="I38" s="1">
        <v>78</v>
      </c>
      <c r="J38" s="16">
        <v>100</v>
      </c>
      <c r="K38" s="16">
        <v>4</v>
      </c>
      <c r="L38" s="1">
        <v>4</v>
      </c>
      <c r="M38" s="1">
        <v>0</v>
      </c>
      <c r="N38" s="1">
        <v>240</v>
      </c>
      <c r="O38" s="1" t="s">
        <v>37</v>
      </c>
      <c r="P38" s="1">
        <v>312</v>
      </c>
      <c r="Q38" s="1">
        <v>5.2</v>
      </c>
      <c r="R38" s="2">
        <v>0</v>
      </c>
      <c r="S38" s="2">
        <v>0</v>
      </c>
      <c r="T38" s="1">
        <v>0</v>
      </c>
      <c r="U38" s="2">
        <v>0</v>
      </c>
      <c r="V38" s="2">
        <v>0</v>
      </c>
      <c r="W38" s="1">
        <v>48</v>
      </c>
      <c r="X38" s="1" t="s">
        <v>38</v>
      </c>
      <c r="Y38" s="1">
        <v>34</v>
      </c>
      <c r="Z38" s="1">
        <v>58</v>
      </c>
      <c r="AA38" s="2">
        <v>100</v>
      </c>
      <c r="AB38" s="2">
        <v>4</v>
      </c>
      <c r="AC38" s="1">
        <v>12</v>
      </c>
      <c r="AD38" s="1">
        <v>0</v>
      </c>
      <c r="AE38" s="1">
        <v>720</v>
      </c>
      <c r="AF38" s="1">
        <v>3000</v>
      </c>
      <c r="AG38" s="1">
        <v>936</v>
      </c>
      <c r="AH38" s="2">
        <v>15.6</v>
      </c>
      <c r="AI38" s="2">
        <v>16</v>
      </c>
      <c r="AJ38" s="2">
        <v>43</v>
      </c>
      <c r="AK38" s="1">
        <v>1003</v>
      </c>
      <c r="AL38" s="2">
        <v>91.041666666666657</v>
      </c>
      <c r="AM38" s="2">
        <v>3.6416666666666666</v>
      </c>
      <c r="AN38" s="17">
        <v>291.04166666666663</v>
      </c>
      <c r="AO38" s="17">
        <v>11.641666666666666</v>
      </c>
    </row>
    <row r="39" spans="1:41">
      <c r="A39" s="24">
        <v>34</v>
      </c>
      <c r="B39" s="3">
        <v>38</v>
      </c>
      <c r="C39" s="4">
        <v>98</v>
      </c>
      <c r="D39" s="5" t="s">
        <v>87</v>
      </c>
      <c r="E39" s="4">
        <v>1105775025</v>
      </c>
      <c r="F39" s="1">
        <v>55</v>
      </c>
      <c r="G39" s="1" t="s">
        <v>36</v>
      </c>
      <c r="H39" s="15">
        <v>38.5</v>
      </c>
      <c r="I39" s="1">
        <v>56</v>
      </c>
      <c r="J39" s="16">
        <v>100</v>
      </c>
      <c r="K39" s="16">
        <v>4</v>
      </c>
      <c r="L39" s="1">
        <v>4</v>
      </c>
      <c r="M39" s="1">
        <v>0</v>
      </c>
      <c r="N39" s="1">
        <v>240</v>
      </c>
      <c r="O39" s="1" t="s">
        <v>37</v>
      </c>
      <c r="P39" s="1">
        <v>312</v>
      </c>
      <c r="Q39" s="1">
        <v>5.2</v>
      </c>
      <c r="R39" s="2">
        <v>0</v>
      </c>
      <c r="S39" s="2">
        <v>0</v>
      </c>
      <c r="T39" s="1">
        <v>0</v>
      </c>
      <c r="U39" s="2">
        <v>0</v>
      </c>
      <c r="V39" s="2">
        <v>0</v>
      </c>
      <c r="W39" s="1">
        <v>48</v>
      </c>
      <c r="X39" s="1" t="s">
        <v>38</v>
      </c>
      <c r="Y39" s="1">
        <v>34</v>
      </c>
      <c r="Z39" s="1">
        <v>62</v>
      </c>
      <c r="AA39" s="2">
        <v>100</v>
      </c>
      <c r="AB39" s="2">
        <v>4</v>
      </c>
      <c r="AC39" s="1">
        <v>12</v>
      </c>
      <c r="AD39" s="1">
        <v>0</v>
      </c>
      <c r="AE39" s="1">
        <v>720</v>
      </c>
      <c r="AF39" s="1">
        <v>3000</v>
      </c>
      <c r="AG39" s="1">
        <v>936</v>
      </c>
      <c r="AH39" s="2">
        <v>15.6</v>
      </c>
      <c r="AI39" s="2">
        <v>15</v>
      </c>
      <c r="AJ39" s="2">
        <v>18</v>
      </c>
      <c r="AK39" s="1">
        <v>918</v>
      </c>
      <c r="AL39" s="2">
        <v>108.75</v>
      </c>
      <c r="AM39" s="2">
        <v>4.3499999999999996</v>
      </c>
      <c r="AN39" s="17">
        <v>308.75</v>
      </c>
      <c r="AO39" s="17">
        <v>12.35</v>
      </c>
    </row>
    <row r="40" spans="1:41">
      <c r="A40" s="24">
        <v>35</v>
      </c>
      <c r="B40" s="3">
        <v>40</v>
      </c>
      <c r="C40" s="4">
        <v>269</v>
      </c>
      <c r="D40" s="5" t="s">
        <v>88</v>
      </c>
      <c r="E40" s="4">
        <v>1104173701</v>
      </c>
      <c r="F40" s="1">
        <v>55</v>
      </c>
      <c r="G40" s="1" t="s">
        <v>36</v>
      </c>
      <c r="H40" s="15">
        <v>38.5</v>
      </c>
      <c r="I40" s="1">
        <v>40</v>
      </c>
      <c r="J40" s="16">
        <v>72.727272727272734</v>
      </c>
      <c r="K40" s="16">
        <v>2.9090909090909092</v>
      </c>
      <c r="L40" s="1">
        <v>4</v>
      </c>
      <c r="M40" s="1">
        <v>0</v>
      </c>
      <c r="N40" s="1">
        <v>240</v>
      </c>
      <c r="O40" s="1" t="s">
        <v>37</v>
      </c>
      <c r="P40" s="1">
        <v>312</v>
      </c>
      <c r="Q40" s="1">
        <v>5.2</v>
      </c>
      <c r="R40" s="2">
        <v>2</v>
      </c>
      <c r="S40" s="2">
        <v>18.79</v>
      </c>
      <c r="T40" s="1">
        <v>138.79</v>
      </c>
      <c r="U40" s="2">
        <v>150</v>
      </c>
      <c r="V40" s="2">
        <v>6</v>
      </c>
      <c r="W40" s="1">
        <v>48</v>
      </c>
      <c r="X40" s="1" t="s">
        <v>38</v>
      </c>
      <c r="Y40" s="1">
        <v>34</v>
      </c>
      <c r="Z40" s="1">
        <v>40</v>
      </c>
      <c r="AA40" s="2">
        <v>83.333333333333329</v>
      </c>
      <c r="AB40" s="2">
        <v>3.333333333333333</v>
      </c>
      <c r="AC40" s="1">
        <v>12</v>
      </c>
      <c r="AD40" s="1">
        <v>0</v>
      </c>
      <c r="AE40" s="1">
        <v>720</v>
      </c>
      <c r="AF40" s="1">
        <v>3000</v>
      </c>
      <c r="AG40" s="1">
        <v>936</v>
      </c>
      <c r="AH40" s="2">
        <v>15.6</v>
      </c>
      <c r="AI40" s="2">
        <v>13</v>
      </c>
      <c r="AJ40" s="2">
        <v>10</v>
      </c>
      <c r="AK40" s="1">
        <v>790</v>
      </c>
      <c r="AL40" s="2">
        <v>135.41666666666666</v>
      </c>
      <c r="AM40" s="2">
        <v>5.416666666666667</v>
      </c>
      <c r="AN40" s="17">
        <v>441.47727272727275</v>
      </c>
      <c r="AO40" s="17">
        <v>17.65909090909091</v>
      </c>
    </row>
    <row r="41" spans="1:41">
      <c r="A41" s="24">
        <v>36</v>
      </c>
      <c r="B41" s="3">
        <v>41</v>
      </c>
      <c r="C41" s="4">
        <v>1197</v>
      </c>
      <c r="D41" s="5" t="s">
        <v>89</v>
      </c>
      <c r="E41" s="4">
        <v>1150105102</v>
      </c>
      <c r="F41" s="1">
        <v>55</v>
      </c>
      <c r="G41" s="1" t="s">
        <v>36</v>
      </c>
      <c r="H41" s="15">
        <v>38.5</v>
      </c>
      <c r="I41" s="1">
        <v>51</v>
      </c>
      <c r="J41" s="16">
        <v>92.727272727272734</v>
      </c>
      <c r="K41" s="16">
        <v>3.7090909090909094</v>
      </c>
      <c r="L41" s="1">
        <v>4</v>
      </c>
      <c r="M41" s="1">
        <v>0</v>
      </c>
      <c r="N41" s="1">
        <v>240</v>
      </c>
      <c r="O41" s="1" t="s">
        <v>37</v>
      </c>
      <c r="P41" s="1">
        <v>312</v>
      </c>
      <c r="Q41" s="1">
        <v>5.2</v>
      </c>
      <c r="R41" s="2">
        <v>3</v>
      </c>
      <c r="S41" s="2">
        <v>25.74</v>
      </c>
      <c r="T41" s="1">
        <v>205.74</v>
      </c>
      <c r="U41" s="2">
        <v>150</v>
      </c>
      <c r="V41" s="2">
        <v>6</v>
      </c>
      <c r="W41" s="1">
        <v>48</v>
      </c>
      <c r="X41" s="1" t="s">
        <v>38</v>
      </c>
      <c r="Y41" s="1">
        <v>34</v>
      </c>
      <c r="Z41" s="1">
        <v>76</v>
      </c>
      <c r="AA41" s="2">
        <v>100</v>
      </c>
      <c r="AB41" s="2">
        <v>4</v>
      </c>
      <c r="AC41" s="1">
        <v>12</v>
      </c>
      <c r="AD41" s="1">
        <v>0</v>
      </c>
      <c r="AE41" s="1">
        <v>720</v>
      </c>
      <c r="AF41" s="1">
        <v>3000</v>
      </c>
      <c r="AG41" s="1">
        <v>936</v>
      </c>
      <c r="AH41" s="2">
        <v>15.6</v>
      </c>
      <c r="AI41" s="2">
        <v>13</v>
      </c>
      <c r="AJ41" s="2">
        <v>43.09</v>
      </c>
      <c r="AK41" s="1">
        <v>823.09</v>
      </c>
      <c r="AL41" s="2">
        <v>128.52291666666667</v>
      </c>
      <c r="AM41" s="2">
        <v>5.1409166666666666</v>
      </c>
      <c r="AN41" s="17">
        <v>471.25018939393942</v>
      </c>
      <c r="AO41" s="17">
        <v>18.850007575757576</v>
      </c>
    </row>
    <row r="42" spans="1:41">
      <c r="A42" s="24">
        <v>37</v>
      </c>
      <c r="B42" s="3">
        <v>42</v>
      </c>
      <c r="C42" s="4">
        <v>63</v>
      </c>
      <c r="D42" s="5" t="s">
        <v>90</v>
      </c>
      <c r="E42" s="4">
        <v>1105681538</v>
      </c>
      <c r="F42" s="1">
        <v>55</v>
      </c>
      <c r="G42" s="1" t="s">
        <v>36</v>
      </c>
      <c r="H42" s="15">
        <v>38.5</v>
      </c>
      <c r="I42" s="1">
        <v>33</v>
      </c>
      <c r="J42" s="16">
        <v>60</v>
      </c>
      <c r="K42" s="16">
        <v>2.4</v>
      </c>
      <c r="L42" s="1">
        <v>4</v>
      </c>
      <c r="M42" s="1">
        <v>0</v>
      </c>
      <c r="N42" s="1">
        <v>240</v>
      </c>
      <c r="O42" s="1" t="s">
        <v>37</v>
      </c>
      <c r="P42" s="1">
        <v>312</v>
      </c>
      <c r="Q42" s="1">
        <v>5.2</v>
      </c>
      <c r="R42" s="2">
        <v>0</v>
      </c>
      <c r="S42" s="2">
        <v>0</v>
      </c>
      <c r="T42" s="1">
        <v>0</v>
      </c>
      <c r="U42" s="2">
        <v>0</v>
      </c>
      <c r="V42" s="2">
        <v>0</v>
      </c>
      <c r="W42" s="1">
        <v>48</v>
      </c>
      <c r="X42" s="1" t="s">
        <v>38</v>
      </c>
      <c r="Y42" s="1">
        <v>34</v>
      </c>
      <c r="Z42" s="1">
        <v>37</v>
      </c>
      <c r="AA42" s="2">
        <v>77.083333333333329</v>
      </c>
      <c r="AB42" s="2">
        <v>3.083333333333333</v>
      </c>
      <c r="AC42" s="1">
        <v>12</v>
      </c>
      <c r="AD42" s="1">
        <v>0</v>
      </c>
      <c r="AE42" s="1">
        <v>720</v>
      </c>
      <c r="AF42" s="1">
        <v>3000</v>
      </c>
      <c r="AG42" s="1">
        <v>936</v>
      </c>
      <c r="AH42" s="2">
        <v>15.6</v>
      </c>
      <c r="AI42" s="2">
        <v>11</v>
      </c>
      <c r="AJ42" s="2">
        <v>53</v>
      </c>
      <c r="AK42" s="1">
        <v>713</v>
      </c>
      <c r="AL42" s="2">
        <v>150</v>
      </c>
      <c r="AM42" s="2">
        <v>6</v>
      </c>
      <c r="AN42" s="17">
        <v>287.08333333333331</v>
      </c>
      <c r="AO42" s="17">
        <v>11.483333333333333</v>
      </c>
    </row>
    <row r="43" spans="1:41">
      <c r="A43" s="24">
        <v>38</v>
      </c>
      <c r="B43" s="3">
        <v>43</v>
      </c>
      <c r="C43" s="4">
        <v>1410</v>
      </c>
      <c r="D43" s="5" t="s">
        <v>91</v>
      </c>
      <c r="E43" s="6" t="s">
        <v>92</v>
      </c>
      <c r="F43" s="1">
        <v>55</v>
      </c>
      <c r="G43" s="1" t="s">
        <v>36</v>
      </c>
      <c r="H43" s="15">
        <v>38.5</v>
      </c>
      <c r="I43" s="1">
        <v>34</v>
      </c>
      <c r="J43" s="16">
        <v>61.81818181818182</v>
      </c>
      <c r="K43" s="16">
        <v>2.4727272727272727</v>
      </c>
      <c r="L43" s="1">
        <v>4</v>
      </c>
      <c r="M43" s="1">
        <v>0</v>
      </c>
      <c r="N43" s="1">
        <v>240</v>
      </c>
      <c r="O43" s="1" t="s">
        <v>37</v>
      </c>
      <c r="P43" s="1">
        <v>312</v>
      </c>
      <c r="Q43" s="1">
        <v>5.2</v>
      </c>
      <c r="R43" s="2">
        <v>0</v>
      </c>
      <c r="S43" s="2">
        <v>0</v>
      </c>
      <c r="T43" s="1">
        <v>0</v>
      </c>
      <c r="U43" s="2">
        <v>0</v>
      </c>
      <c r="V43" s="2">
        <v>0</v>
      </c>
      <c r="W43" s="1">
        <v>48</v>
      </c>
      <c r="X43" s="1" t="s">
        <v>38</v>
      </c>
      <c r="Y43" s="1">
        <v>34</v>
      </c>
      <c r="Z43" s="1">
        <v>29</v>
      </c>
      <c r="AA43" s="2">
        <v>60.416666666666664</v>
      </c>
      <c r="AB43" s="2">
        <v>2.4166666666666665</v>
      </c>
      <c r="AC43" s="1">
        <v>12</v>
      </c>
      <c r="AD43" s="1">
        <v>0</v>
      </c>
      <c r="AE43" s="1">
        <v>720</v>
      </c>
      <c r="AF43" s="1">
        <v>3000</v>
      </c>
      <c r="AG43" s="1">
        <v>936</v>
      </c>
      <c r="AH43" s="2">
        <v>15.6</v>
      </c>
      <c r="AI43" s="2">
        <v>13</v>
      </c>
      <c r="AJ43" s="2">
        <v>3</v>
      </c>
      <c r="AK43" s="1">
        <v>783</v>
      </c>
      <c r="AL43" s="2">
        <v>136.875</v>
      </c>
      <c r="AM43" s="2">
        <v>5.4749999999999996</v>
      </c>
      <c r="AN43" s="17">
        <v>259.1098484848485</v>
      </c>
      <c r="AO43" s="17">
        <v>10.364393939393938</v>
      </c>
    </row>
    <row r="44" spans="1:41">
      <c r="A44" s="24">
        <v>39</v>
      </c>
      <c r="B44" s="3">
        <v>44</v>
      </c>
      <c r="C44" s="4">
        <v>745</v>
      </c>
      <c r="D44" s="5" t="s">
        <v>93</v>
      </c>
      <c r="E44" s="6" t="s">
        <v>94</v>
      </c>
      <c r="F44" s="1">
        <v>55</v>
      </c>
      <c r="G44" s="1" t="s">
        <v>36</v>
      </c>
      <c r="H44" s="15">
        <v>38.5</v>
      </c>
      <c r="I44" s="1">
        <v>40</v>
      </c>
      <c r="J44" s="16">
        <v>72.727272727272734</v>
      </c>
      <c r="K44" s="16">
        <v>2.9090909090909092</v>
      </c>
      <c r="L44" s="1">
        <v>4</v>
      </c>
      <c r="M44" s="1">
        <v>0</v>
      </c>
      <c r="N44" s="1">
        <v>240</v>
      </c>
      <c r="O44" s="1" t="s">
        <v>37</v>
      </c>
      <c r="P44" s="1">
        <v>312</v>
      </c>
      <c r="Q44" s="1">
        <v>5.2</v>
      </c>
      <c r="R44" s="2">
        <v>3</v>
      </c>
      <c r="S44" s="2">
        <v>54.86</v>
      </c>
      <c r="T44" s="1">
        <v>234.86</v>
      </c>
      <c r="U44" s="2">
        <v>150</v>
      </c>
      <c r="V44" s="2">
        <v>6</v>
      </c>
      <c r="W44" s="1">
        <v>48</v>
      </c>
      <c r="X44" s="1" t="s">
        <v>38</v>
      </c>
      <c r="Y44" s="1">
        <v>34</v>
      </c>
      <c r="Z44" s="1">
        <v>30</v>
      </c>
      <c r="AA44" s="2">
        <v>62.5</v>
      </c>
      <c r="AB44" s="2">
        <v>2.5</v>
      </c>
      <c r="AC44" s="1">
        <v>12</v>
      </c>
      <c r="AD44" s="1">
        <v>0</v>
      </c>
      <c r="AE44" s="1">
        <v>720</v>
      </c>
      <c r="AF44" s="1">
        <v>3000</v>
      </c>
      <c r="AG44" s="1">
        <v>936</v>
      </c>
      <c r="AH44" s="2">
        <v>15.6</v>
      </c>
      <c r="AI44" s="2">
        <v>11</v>
      </c>
      <c r="AJ44" s="2">
        <v>11</v>
      </c>
      <c r="AK44" s="1">
        <v>671</v>
      </c>
      <c r="AL44" s="2">
        <v>150</v>
      </c>
      <c r="AM44" s="2">
        <v>6</v>
      </c>
      <c r="AN44" s="17">
        <v>435.22727272727275</v>
      </c>
      <c r="AO44" s="17">
        <v>17.40909090909091</v>
      </c>
    </row>
    <row r="45" spans="1:41">
      <c r="A45" s="24">
        <v>40</v>
      </c>
      <c r="B45" s="3">
        <v>46</v>
      </c>
      <c r="C45" s="4">
        <v>848</v>
      </c>
      <c r="D45" s="5" t="s">
        <v>95</v>
      </c>
      <c r="E45" s="4">
        <v>1104932536</v>
      </c>
      <c r="F45" s="1">
        <v>55</v>
      </c>
      <c r="G45" s="1" t="s">
        <v>36</v>
      </c>
      <c r="H45" s="15">
        <v>38.5</v>
      </c>
      <c r="I45" s="1">
        <v>35</v>
      </c>
      <c r="J45" s="16">
        <v>63.636363636363633</v>
      </c>
      <c r="K45" s="16">
        <v>2.5454545454545454</v>
      </c>
      <c r="L45" s="1">
        <v>4</v>
      </c>
      <c r="M45" s="1">
        <v>0</v>
      </c>
      <c r="N45" s="1">
        <v>240</v>
      </c>
      <c r="O45" s="1" t="s">
        <v>37</v>
      </c>
      <c r="P45" s="1">
        <v>312</v>
      </c>
      <c r="Q45" s="1">
        <v>5.2</v>
      </c>
      <c r="R45" s="2">
        <v>0</v>
      </c>
      <c r="S45" s="2">
        <v>0</v>
      </c>
      <c r="T45" s="1">
        <v>0</v>
      </c>
      <c r="U45" s="2">
        <v>0</v>
      </c>
      <c r="V45" s="2">
        <v>0</v>
      </c>
      <c r="W45" s="1">
        <v>48</v>
      </c>
      <c r="X45" s="1" t="s">
        <v>38</v>
      </c>
      <c r="Y45" s="1">
        <v>34</v>
      </c>
      <c r="Z45" s="1">
        <v>38</v>
      </c>
      <c r="AA45" s="2">
        <v>79.166666666666671</v>
      </c>
      <c r="AB45" s="2">
        <v>3.166666666666667</v>
      </c>
      <c r="AC45" s="1">
        <v>12</v>
      </c>
      <c r="AD45" s="1">
        <v>0</v>
      </c>
      <c r="AE45" s="1">
        <v>720</v>
      </c>
      <c r="AF45" s="1">
        <v>3000</v>
      </c>
      <c r="AG45" s="1">
        <v>936</v>
      </c>
      <c r="AH45" s="2">
        <v>15.6</v>
      </c>
      <c r="AI45" s="2">
        <v>18</v>
      </c>
      <c r="AJ45" s="2">
        <v>10</v>
      </c>
      <c r="AK45" s="1">
        <v>1090</v>
      </c>
      <c r="AL45" s="2">
        <v>72.916666666666657</v>
      </c>
      <c r="AM45" s="2">
        <v>2.9166666666666661</v>
      </c>
      <c r="AN45" s="17">
        <v>215.71969696969697</v>
      </c>
      <c r="AO45" s="17">
        <v>8.6287878787878789</v>
      </c>
    </row>
    <row r="46" spans="1:41">
      <c r="A46" s="24">
        <v>41</v>
      </c>
      <c r="B46" s="3">
        <v>47</v>
      </c>
      <c r="C46" s="4">
        <v>588</v>
      </c>
      <c r="D46" s="5" t="s">
        <v>96</v>
      </c>
      <c r="E46" s="4">
        <v>1900797802</v>
      </c>
      <c r="F46" s="1">
        <v>55</v>
      </c>
      <c r="G46" s="1" t="s">
        <v>36</v>
      </c>
      <c r="H46" s="15">
        <v>38.5</v>
      </c>
      <c r="I46" s="1">
        <v>32</v>
      </c>
      <c r="J46" s="16">
        <v>58.18181818181818</v>
      </c>
      <c r="K46" s="16">
        <v>2.3272727272727272</v>
      </c>
      <c r="L46" s="1">
        <v>4</v>
      </c>
      <c r="M46" s="1">
        <v>0</v>
      </c>
      <c r="N46" s="1">
        <v>240</v>
      </c>
      <c r="O46" s="1" t="s">
        <v>37</v>
      </c>
      <c r="P46" s="1">
        <v>312</v>
      </c>
      <c r="Q46" s="1">
        <v>5.2</v>
      </c>
      <c r="R46" s="2">
        <v>0</v>
      </c>
      <c r="S46" s="2">
        <v>0</v>
      </c>
      <c r="T46" s="1">
        <v>0</v>
      </c>
      <c r="U46" s="2">
        <v>0</v>
      </c>
      <c r="V46" s="2">
        <v>0</v>
      </c>
      <c r="W46" s="1">
        <v>48</v>
      </c>
      <c r="X46" s="1" t="s">
        <v>38</v>
      </c>
      <c r="Y46" s="1">
        <v>34</v>
      </c>
      <c r="Z46" s="1">
        <v>45</v>
      </c>
      <c r="AA46" s="2">
        <v>93.75</v>
      </c>
      <c r="AB46" s="2">
        <v>3.75</v>
      </c>
      <c r="AC46" s="1">
        <v>12</v>
      </c>
      <c r="AD46" s="1">
        <v>0</v>
      </c>
      <c r="AE46" s="1">
        <v>720</v>
      </c>
      <c r="AF46" s="1">
        <v>3000</v>
      </c>
      <c r="AG46" s="1">
        <v>936</v>
      </c>
      <c r="AH46" s="2">
        <v>15.6</v>
      </c>
      <c r="AI46" s="2">
        <v>13</v>
      </c>
      <c r="AJ46" s="2">
        <v>27</v>
      </c>
      <c r="AK46" s="1">
        <v>807</v>
      </c>
      <c r="AL46" s="2">
        <v>131.875</v>
      </c>
      <c r="AM46" s="2">
        <v>5.2750000000000004</v>
      </c>
      <c r="AN46" s="17">
        <v>283.80681818181819</v>
      </c>
      <c r="AO46" s="17">
        <v>11.352272727272727</v>
      </c>
    </row>
    <row r="47" spans="1:41">
      <c r="A47" s="24">
        <v>42</v>
      </c>
      <c r="B47" s="3">
        <v>48</v>
      </c>
      <c r="C47" s="4">
        <v>1383</v>
      </c>
      <c r="D47" s="5" t="s">
        <v>97</v>
      </c>
      <c r="E47" s="4">
        <v>1105892309</v>
      </c>
      <c r="F47" s="1">
        <v>55</v>
      </c>
      <c r="G47" s="1" t="s">
        <v>36</v>
      </c>
      <c r="H47" s="15">
        <v>38.5</v>
      </c>
      <c r="I47" s="1">
        <v>45</v>
      </c>
      <c r="J47" s="16">
        <v>81.818181818181813</v>
      </c>
      <c r="K47" s="16">
        <v>3.2727272727272725</v>
      </c>
      <c r="L47" s="1">
        <v>4</v>
      </c>
      <c r="M47" s="1">
        <v>0</v>
      </c>
      <c r="N47" s="1">
        <v>240</v>
      </c>
      <c r="O47" s="1" t="s">
        <v>37</v>
      </c>
      <c r="P47" s="1">
        <v>312</v>
      </c>
      <c r="Q47" s="1">
        <v>5.2</v>
      </c>
      <c r="R47" s="2">
        <v>0</v>
      </c>
      <c r="S47" s="2">
        <v>0</v>
      </c>
      <c r="T47" s="1">
        <v>0</v>
      </c>
      <c r="U47" s="2">
        <v>0</v>
      </c>
      <c r="V47" s="2">
        <v>0</v>
      </c>
      <c r="W47" s="1">
        <v>48</v>
      </c>
      <c r="X47" s="1" t="s">
        <v>38</v>
      </c>
      <c r="Y47" s="1">
        <v>34</v>
      </c>
      <c r="Z47" s="1">
        <v>52</v>
      </c>
      <c r="AA47" s="2">
        <v>100</v>
      </c>
      <c r="AB47" s="2">
        <v>4</v>
      </c>
      <c r="AC47" s="1">
        <v>12</v>
      </c>
      <c r="AD47" s="1">
        <v>0</v>
      </c>
      <c r="AE47" s="1">
        <v>720</v>
      </c>
      <c r="AF47" s="1">
        <v>3000</v>
      </c>
      <c r="AG47" s="1">
        <v>936</v>
      </c>
      <c r="AH47" s="2">
        <v>15.6</v>
      </c>
      <c r="AI47" s="2">
        <v>12</v>
      </c>
      <c r="AJ47" s="2">
        <v>13</v>
      </c>
      <c r="AK47" s="1">
        <v>733</v>
      </c>
      <c r="AL47" s="2">
        <v>147.29166666666666</v>
      </c>
      <c r="AM47" s="2">
        <v>5.8916666666666666</v>
      </c>
      <c r="AN47" s="17">
        <v>329.1098484848485</v>
      </c>
      <c r="AO47" s="17">
        <v>13.164393939393939</v>
      </c>
    </row>
    <row r="48" spans="1:41">
      <c r="A48" s="24">
        <v>43</v>
      </c>
      <c r="B48" s="3">
        <v>50</v>
      </c>
      <c r="C48" s="4">
        <v>528</v>
      </c>
      <c r="D48" s="5" t="s">
        <v>98</v>
      </c>
      <c r="E48" s="6" t="s">
        <v>99</v>
      </c>
      <c r="F48" s="1">
        <v>55</v>
      </c>
      <c r="G48" s="1" t="s">
        <v>36</v>
      </c>
      <c r="H48" s="15">
        <v>38.5</v>
      </c>
      <c r="I48" s="1">
        <v>42</v>
      </c>
      <c r="J48" s="16">
        <v>76.36363636363636</v>
      </c>
      <c r="K48" s="16">
        <v>3.0545454545454542</v>
      </c>
      <c r="L48" s="1">
        <v>4</v>
      </c>
      <c r="M48" s="1">
        <v>0</v>
      </c>
      <c r="N48" s="1">
        <v>240</v>
      </c>
      <c r="O48" s="1" t="s">
        <v>37</v>
      </c>
      <c r="P48" s="1">
        <v>312</v>
      </c>
      <c r="Q48" s="1">
        <v>5.2</v>
      </c>
      <c r="R48" s="2">
        <v>2</v>
      </c>
      <c r="S48" s="2">
        <v>38.89</v>
      </c>
      <c r="T48" s="1">
        <v>158.88999999999999</v>
      </c>
      <c r="U48" s="2">
        <v>150</v>
      </c>
      <c r="V48" s="2">
        <v>6</v>
      </c>
      <c r="W48" s="1">
        <v>48</v>
      </c>
      <c r="X48" s="1" t="s">
        <v>38</v>
      </c>
      <c r="Y48" s="1">
        <v>34</v>
      </c>
      <c r="Z48" s="1">
        <v>57</v>
      </c>
      <c r="AA48" s="2">
        <v>100</v>
      </c>
      <c r="AB48" s="2">
        <v>4</v>
      </c>
      <c r="AC48" s="1">
        <v>12</v>
      </c>
      <c r="AD48" s="1">
        <v>0</v>
      </c>
      <c r="AE48" s="1">
        <v>720</v>
      </c>
      <c r="AF48" s="1">
        <v>3000</v>
      </c>
      <c r="AG48" s="1">
        <v>936</v>
      </c>
      <c r="AH48" s="2">
        <v>15.6</v>
      </c>
      <c r="AI48" s="2">
        <v>14</v>
      </c>
      <c r="AJ48" s="2">
        <v>51</v>
      </c>
      <c r="AK48" s="1">
        <v>891</v>
      </c>
      <c r="AL48" s="2">
        <v>114.375</v>
      </c>
      <c r="AM48" s="2">
        <v>4.5750000000000002</v>
      </c>
      <c r="AN48" s="17">
        <v>440.73863636363637</v>
      </c>
      <c r="AO48" s="17">
        <v>17.629545454545454</v>
      </c>
    </row>
    <row r="49" spans="1:41">
      <c r="A49" s="24">
        <v>44</v>
      </c>
      <c r="B49" s="3">
        <v>51</v>
      </c>
      <c r="C49" s="4">
        <v>1085</v>
      </c>
      <c r="D49" s="5" t="s">
        <v>100</v>
      </c>
      <c r="E49" s="6" t="s">
        <v>101</v>
      </c>
      <c r="F49" s="1">
        <v>55</v>
      </c>
      <c r="G49" s="1" t="s">
        <v>36</v>
      </c>
      <c r="H49" s="15">
        <v>38.5</v>
      </c>
      <c r="I49" s="1">
        <v>45</v>
      </c>
      <c r="J49" s="16">
        <v>81.818181818181813</v>
      </c>
      <c r="K49" s="16">
        <v>3.2727272727272725</v>
      </c>
      <c r="L49" s="1">
        <v>4</v>
      </c>
      <c r="M49" s="1">
        <v>0</v>
      </c>
      <c r="N49" s="1">
        <v>240</v>
      </c>
      <c r="O49" s="1" t="s">
        <v>37</v>
      </c>
      <c r="P49" s="1">
        <v>312</v>
      </c>
      <c r="Q49" s="1">
        <v>5.2</v>
      </c>
      <c r="R49" s="2">
        <v>0</v>
      </c>
      <c r="S49" s="2">
        <v>0</v>
      </c>
      <c r="T49" s="1">
        <v>0</v>
      </c>
      <c r="U49" s="2">
        <v>0</v>
      </c>
      <c r="V49" s="2">
        <v>0</v>
      </c>
      <c r="W49" s="1">
        <v>48</v>
      </c>
      <c r="X49" s="1" t="s">
        <v>38</v>
      </c>
      <c r="Y49" s="1">
        <v>34</v>
      </c>
      <c r="Z49" s="1">
        <v>52</v>
      </c>
      <c r="AA49" s="2">
        <v>100</v>
      </c>
      <c r="AB49" s="2">
        <v>4</v>
      </c>
      <c r="AC49" s="1">
        <v>12</v>
      </c>
      <c r="AD49" s="1">
        <v>0</v>
      </c>
      <c r="AE49" s="1">
        <v>720</v>
      </c>
      <c r="AF49" s="1">
        <v>3000</v>
      </c>
      <c r="AG49" s="1">
        <v>936</v>
      </c>
      <c r="AH49" s="2">
        <v>15.6</v>
      </c>
      <c r="AI49" s="2">
        <v>13</v>
      </c>
      <c r="AJ49" s="2">
        <v>30</v>
      </c>
      <c r="AK49" s="1">
        <v>810</v>
      </c>
      <c r="AL49" s="2">
        <v>131.25</v>
      </c>
      <c r="AM49" s="2">
        <v>5.25</v>
      </c>
      <c r="AN49" s="17">
        <v>313.06818181818181</v>
      </c>
      <c r="AO49" s="17">
        <v>12.522727272727273</v>
      </c>
    </row>
    <row r="50" spans="1:41">
      <c r="A50" s="24">
        <v>45</v>
      </c>
      <c r="B50" s="3">
        <v>52</v>
      </c>
      <c r="C50" s="4">
        <v>1043</v>
      </c>
      <c r="D50" s="5" t="s">
        <v>102</v>
      </c>
      <c r="E50" s="6" t="s">
        <v>103</v>
      </c>
      <c r="F50" s="1">
        <v>55</v>
      </c>
      <c r="G50" s="1" t="s">
        <v>36</v>
      </c>
      <c r="H50" s="15">
        <v>38.5</v>
      </c>
      <c r="I50" s="1">
        <v>33</v>
      </c>
      <c r="J50" s="16">
        <v>60</v>
      </c>
      <c r="K50" s="16">
        <v>2.4</v>
      </c>
      <c r="L50" s="1">
        <v>4</v>
      </c>
      <c r="M50" s="1">
        <v>0</v>
      </c>
      <c r="N50" s="1">
        <v>240</v>
      </c>
      <c r="O50" s="1" t="s">
        <v>37</v>
      </c>
      <c r="P50" s="1">
        <v>312</v>
      </c>
      <c r="Q50" s="1">
        <v>5.2</v>
      </c>
      <c r="R50" s="2">
        <v>0</v>
      </c>
      <c r="S50" s="2">
        <v>0</v>
      </c>
      <c r="T50" s="1">
        <v>0</v>
      </c>
      <c r="U50" s="2">
        <v>0</v>
      </c>
      <c r="V50" s="2">
        <v>0</v>
      </c>
      <c r="W50" s="1">
        <v>48</v>
      </c>
      <c r="X50" s="1" t="s">
        <v>38</v>
      </c>
      <c r="Y50" s="1">
        <v>34</v>
      </c>
      <c r="Z50" s="1">
        <v>45</v>
      </c>
      <c r="AA50" s="2">
        <v>93.75</v>
      </c>
      <c r="AB50" s="2">
        <v>3.75</v>
      </c>
      <c r="AC50" s="1">
        <v>12</v>
      </c>
      <c r="AD50" s="1">
        <v>0</v>
      </c>
      <c r="AE50" s="1">
        <v>720</v>
      </c>
      <c r="AF50" s="1">
        <v>3000</v>
      </c>
      <c r="AG50" s="1">
        <v>936</v>
      </c>
      <c r="AH50" s="2">
        <v>15.6</v>
      </c>
      <c r="AI50" s="2">
        <v>12</v>
      </c>
      <c r="AJ50" s="2">
        <v>57</v>
      </c>
      <c r="AK50" s="1">
        <v>777</v>
      </c>
      <c r="AL50" s="2">
        <v>138.125</v>
      </c>
      <c r="AM50" s="2">
        <v>5.5250000000000004</v>
      </c>
      <c r="AN50" s="17">
        <v>291.875</v>
      </c>
      <c r="AO50" s="17">
        <v>11.675000000000001</v>
      </c>
    </row>
    <row r="51" spans="1:41">
      <c r="A51" s="24">
        <v>46</v>
      </c>
      <c r="B51" s="3">
        <v>54</v>
      </c>
      <c r="C51" s="4">
        <v>486</v>
      </c>
      <c r="D51" s="5" t="s">
        <v>104</v>
      </c>
      <c r="E51" s="4">
        <v>1105891343</v>
      </c>
      <c r="F51" s="1">
        <v>55</v>
      </c>
      <c r="G51" s="1" t="s">
        <v>36</v>
      </c>
      <c r="H51" s="15">
        <v>38.5</v>
      </c>
      <c r="I51" s="1">
        <v>30</v>
      </c>
      <c r="J51" s="16">
        <v>54.545454545454547</v>
      </c>
      <c r="K51" s="16">
        <v>2.1818181818181817</v>
      </c>
      <c r="L51" s="1">
        <v>4</v>
      </c>
      <c r="M51" s="1">
        <v>0</v>
      </c>
      <c r="N51" s="1">
        <v>240</v>
      </c>
      <c r="O51" s="1" t="s">
        <v>37</v>
      </c>
      <c r="P51" s="1">
        <v>312</v>
      </c>
      <c r="Q51" s="1">
        <v>5.2</v>
      </c>
      <c r="R51" s="2">
        <v>0</v>
      </c>
      <c r="S51" s="2">
        <v>0</v>
      </c>
      <c r="T51" s="1">
        <v>0</v>
      </c>
      <c r="U51" s="2">
        <v>0</v>
      </c>
      <c r="V51" s="2">
        <v>0</v>
      </c>
      <c r="W51" s="1">
        <v>48</v>
      </c>
      <c r="X51" s="1" t="s">
        <v>38</v>
      </c>
      <c r="Y51" s="1">
        <v>34</v>
      </c>
      <c r="Z51" s="1">
        <v>40</v>
      </c>
      <c r="AA51" s="2">
        <v>83.333333333333329</v>
      </c>
      <c r="AB51" s="2">
        <v>3.333333333333333</v>
      </c>
      <c r="AC51" s="1">
        <v>12</v>
      </c>
      <c r="AD51" s="1">
        <v>0</v>
      </c>
      <c r="AE51" s="1">
        <v>720</v>
      </c>
      <c r="AF51" s="1">
        <v>3000</v>
      </c>
      <c r="AG51" s="1">
        <v>936</v>
      </c>
      <c r="AH51" s="2">
        <v>15.6</v>
      </c>
      <c r="AI51" s="2">
        <v>13</v>
      </c>
      <c r="AJ51" s="2">
        <v>43.79</v>
      </c>
      <c r="AK51" s="1">
        <v>823.79</v>
      </c>
      <c r="AL51" s="2">
        <v>128.37708333333333</v>
      </c>
      <c r="AM51" s="2">
        <v>5.1350833333333332</v>
      </c>
      <c r="AN51" s="17">
        <v>266.25587121212118</v>
      </c>
      <c r="AO51" s="17">
        <v>10.650234848484848</v>
      </c>
    </row>
    <row r="52" spans="1:41">
      <c r="A52" s="24">
        <v>47</v>
      </c>
      <c r="B52" s="3">
        <v>55</v>
      </c>
      <c r="C52" s="4">
        <v>1732</v>
      </c>
      <c r="D52" s="5" t="s">
        <v>105</v>
      </c>
      <c r="E52" s="4">
        <v>1600577595</v>
      </c>
      <c r="F52" s="1">
        <v>55</v>
      </c>
      <c r="G52" s="1" t="s">
        <v>36</v>
      </c>
      <c r="H52" s="15">
        <v>38.5</v>
      </c>
      <c r="I52" s="1">
        <v>43</v>
      </c>
      <c r="J52" s="16">
        <v>78.181818181818187</v>
      </c>
      <c r="K52" s="16">
        <v>3.1272727272727274</v>
      </c>
      <c r="L52" s="1">
        <v>4</v>
      </c>
      <c r="M52" s="1">
        <v>0</v>
      </c>
      <c r="N52" s="1">
        <v>240</v>
      </c>
      <c r="O52" s="1" t="s">
        <v>37</v>
      </c>
      <c r="P52" s="1">
        <v>312</v>
      </c>
      <c r="Q52" s="1">
        <v>5.2</v>
      </c>
      <c r="R52" s="2">
        <v>2</v>
      </c>
      <c r="S52" s="2">
        <v>40.39</v>
      </c>
      <c r="T52" s="1">
        <v>160.38999999999999</v>
      </c>
      <c r="U52" s="2">
        <v>150</v>
      </c>
      <c r="V52" s="2">
        <v>6</v>
      </c>
      <c r="W52" s="1">
        <v>48</v>
      </c>
      <c r="X52" s="1" t="s">
        <v>38</v>
      </c>
      <c r="Y52" s="1">
        <v>34</v>
      </c>
      <c r="Z52" s="1">
        <v>40</v>
      </c>
      <c r="AA52" s="2">
        <v>83.333333333333329</v>
      </c>
      <c r="AB52" s="2">
        <v>3.333333333333333</v>
      </c>
      <c r="AC52" s="1">
        <v>12</v>
      </c>
      <c r="AD52" s="1">
        <v>0</v>
      </c>
      <c r="AE52" s="1">
        <v>720</v>
      </c>
      <c r="AF52" s="1">
        <v>3000</v>
      </c>
      <c r="AG52" s="1">
        <v>936</v>
      </c>
      <c r="AH52" s="2">
        <v>15.6</v>
      </c>
      <c r="AI52" s="2">
        <v>11</v>
      </c>
      <c r="AJ52" s="2">
        <v>54.86</v>
      </c>
      <c r="AK52" s="1">
        <v>714.86</v>
      </c>
      <c r="AL52" s="2">
        <v>150</v>
      </c>
      <c r="AM52" s="2">
        <v>6</v>
      </c>
      <c r="AN52" s="17">
        <v>461.5151515151515</v>
      </c>
      <c r="AO52" s="17">
        <v>18.460606060606061</v>
      </c>
    </row>
    <row r="53" spans="1:41">
      <c r="A53" s="24">
        <v>48</v>
      </c>
      <c r="B53" s="3">
        <v>56</v>
      </c>
      <c r="C53" s="4">
        <v>873</v>
      </c>
      <c r="D53" s="5" t="s">
        <v>106</v>
      </c>
      <c r="E53" s="4">
        <v>1105690794</v>
      </c>
      <c r="F53" s="1">
        <v>55</v>
      </c>
      <c r="G53" s="1" t="s">
        <v>36</v>
      </c>
      <c r="H53" s="15">
        <v>38.5</v>
      </c>
      <c r="I53" s="1">
        <v>10</v>
      </c>
      <c r="J53" s="16">
        <v>18.181818181818183</v>
      </c>
      <c r="K53" s="16">
        <v>0.72727272727272729</v>
      </c>
      <c r="L53" s="1">
        <v>4</v>
      </c>
      <c r="M53" s="1">
        <v>0</v>
      </c>
      <c r="N53" s="1">
        <v>240</v>
      </c>
      <c r="O53" s="1" t="s">
        <v>37</v>
      </c>
      <c r="P53" s="1">
        <v>312</v>
      </c>
      <c r="Q53" s="1">
        <v>5.2</v>
      </c>
      <c r="R53" s="2">
        <v>0</v>
      </c>
      <c r="S53" s="2">
        <v>0</v>
      </c>
      <c r="T53" s="1">
        <v>0</v>
      </c>
      <c r="U53" s="2">
        <v>0</v>
      </c>
      <c r="V53" s="2">
        <v>0</v>
      </c>
      <c r="W53" s="1">
        <v>48</v>
      </c>
      <c r="X53" s="1" t="s">
        <v>38</v>
      </c>
      <c r="Y53" s="1">
        <v>34</v>
      </c>
      <c r="Z53" s="1">
        <v>39</v>
      </c>
      <c r="AA53" s="2">
        <v>81.25</v>
      </c>
      <c r="AB53" s="2">
        <v>3.25</v>
      </c>
      <c r="AC53" s="1">
        <v>12</v>
      </c>
      <c r="AD53" s="1">
        <v>0</v>
      </c>
      <c r="AE53" s="1">
        <v>720</v>
      </c>
      <c r="AF53" s="1">
        <v>3000</v>
      </c>
      <c r="AG53" s="1">
        <v>936</v>
      </c>
      <c r="AH53" s="2">
        <v>15.6</v>
      </c>
      <c r="AI53" s="2">
        <v>12</v>
      </c>
      <c r="AJ53" s="2">
        <v>51.79</v>
      </c>
      <c r="AK53" s="1">
        <v>771.79</v>
      </c>
      <c r="AL53" s="2">
        <v>139.21041666666667</v>
      </c>
      <c r="AM53" s="2">
        <v>5.5684166666666668</v>
      </c>
      <c r="AN53" s="17">
        <v>238.64223484848486</v>
      </c>
      <c r="AO53" s="17">
        <v>9.5456893939393943</v>
      </c>
    </row>
    <row r="54" spans="1:41">
      <c r="A54" s="24">
        <v>49</v>
      </c>
      <c r="B54" s="3">
        <v>57</v>
      </c>
      <c r="C54" s="4">
        <v>186</v>
      </c>
      <c r="D54" s="5" t="s">
        <v>107</v>
      </c>
      <c r="E54" s="4">
        <v>1105884918</v>
      </c>
      <c r="F54" s="1">
        <v>55</v>
      </c>
      <c r="G54" s="1" t="s">
        <v>36</v>
      </c>
      <c r="H54" s="15">
        <v>38.5</v>
      </c>
      <c r="I54" s="1">
        <v>48</v>
      </c>
      <c r="J54" s="16">
        <v>87.272727272727266</v>
      </c>
      <c r="K54" s="16">
        <v>3.4909090909090907</v>
      </c>
      <c r="L54" s="1">
        <v>4</v>
      </c>
      <c r="M54" s="1">
        <v>0</v>
      </c>
      <c r="N54" s="1">
        <v>240</v>
      </c>
      <c r="O54" s="1" t="s">
        <v>37</v>
      </c>
      <c r="P54" s="1">
        <v>312</v>
      </c>
      <c r="Q54" s="1">
        <v>5.2</v>
      </c>
      <c r="R54" s="2">
        <v>3</v>
      </c>
      <c r="S54" s="2">
        <v>46.21</v>
      </c>
      <c r="T54" s="1">
        <v>226.21</v>
      </c>
      <c r="U54" s="2">
        <v>150</v>
      </c>
      <c r="V54" s="2">
        <v>6</v>
      </c>
      <c r="W54" s="1">
        <v>48</v>
      </c>
      <c r="X54" s="1" t="s">
        <v>38</v>
      </c>
      <c r="Y54" s="1">
        <v>34</v>
      </c>
      <c r="Z54" s="1">
        <v>58</v>
      </c>
      <c r="AA54" s="2">
        <v>100</v>
      </c>
      <c r="AB54" s="2">
        <v>4</v>
      </c>
      <c r="AC54" s="1">
        <v>12</v>
      </c>
      <c r="AD54" s="1">
        <v>0</v>
      </c>
      <c r="AE54" s="1">
        <v>720</v>
      </c>
      <c r="AF54" s="1">
        <v>3000</v>
      </c>
      <c r="AG54" s="1">
        <v>936</v>
      </c>
      <c r="AH54" s="2">
        <v>15.6</v>
      </c>
      <c r="AI54" s="2">
        <v>12</v>
      </c>
      <c r="AJ54" s="2">
        <v>36</v>
      </c>
      <c r="AK54" s="1">
        <v>756</v>
      </c>
      <c r="AL54" s="2">
        <v>142.5</v>
      </c>
      <c r="AM54" s="2">
        <v>5.7</v>
      </c>
      <c r="AN54" s="17">
        <v>479.77272727272725</v>
      </c>
      <c r="AO54" s="17">
        <v>19.190909090909091</v>
      </c>
    </row>
    <row r="55" spans="1:41">
      <c r="A55" s="24">
        <v>50</v>
      </c>
      <c r="B55" s="3">
        <v>58</v>
      </c>
      <c r="C55" s="4">
        <v>1545</v>
      </c>
      <c r="D55" s="5" t="s">
        <v>108</v>
      </c>
      <c r="E55" s="4">
        <v>1105041816</v>
      </c>
      <c r="F55" s="1">
        <v>55</v>
      </c>
      <c r="G55" s="1" t="s">
        <v>36</v>
      </c>
      <c r="H55" s="15">
        <v>38.5</v>
      </c>
      <c r="I55" s="1">
        <v>57</v>
      </c>
      <c r="J55" s="16">
        <v>100</v>
      </c>
      <c r="K55" s="16">
        <v>4</v>
      </c>
      <c r="L55" s="1">
        <v>4</v>
      </c>
      <c r="M55" s="1">
        <v>0</v>
      </c>
      <c r="N55" s="1">
        <v>240</v>
      </c>
      <c r="O55" s="1" t="s">
        <v>37</v>
      </c>
      <c r="P55" s="1">
        <v>312</v>
      </c>
      <c r="Q55" s="1">
        <v>5.2</v>
      </c>
      <c r="R55" s="2">
        <v>3</v>
      </c>
      <c r="S55" s="2">
        <v>2.38</v>
      </c>
      <c r="T55" s="1">
        <v>182.38</v>
      </c>
      <c r="U55" s="2">
        <v>150</v>
      </c>
      <c r="V55" s="2">
        <v>6</v>
      </c>
      <c r="W55" s="1">
        <v>48</v>
      </c>
      <c r="X55" s="1" t="s">
        <v>38</v>
      </c>
      <c r="Y55" s="1">
        <v>34</v>
      </c>
      <c r="Z55" s="1">
        <v>55</v>
      </c>
      <c r="AA55" s="2">
        <v>100</v>
      </c>
      <c r="AB55" s="2">
        <v>4</v>
      </c>
      <c r="AC55" s="1">
        <v>12</v>
      </c>
      <c r="AD55" s="1">
        <v>0</v>
      </c>
      <c r="AE55" s="1">
        <v>720</v>
      </c>
      <c r="AF55" s="1">
        <v>3000</v>
      </c>
      <c r="AG55" s="1">
        <v>936</v>
      </c>
      <c r="AH55" s="2">
        <v>15.6</v>
      </c>
      <c r="AI55" s="2">
        <v>13</v>
      </c>
      <c r="AJ55" s="2">
        <v>38</v>
      </c>
      <c r="AK55" s="1">
        <v>818</v>
      </c>
      <c r="AL55" s="2">
        <v>129.58333333333334</v>
      </c>
      <c r="AM55" s="2">
        <v>5.1833333333333336</v>
      </c>
      <c r="AN55" s="17">
        <v>479.58333333333337</v>
      </c>
      <c r="AO55" s="17">
        <v>19.183333333333334</v>
      </c>
    </row>
    <row r="56" spans="1:41">
      <c r="A56" s="24">
        <v>51</v>
      </c>
      <c r="B56" s="3">
        <v>59</v>
      </c>
      <c r="C56" s="4">
        <v>352</v>
      </c>
      <c r="D56" s="5" t="s">
        <v>109</v>
      </c>
      <c r="E56" s="6" t="s">
        <v>110</v>
      </c>
      <c r="F56" s="1">
        <v>55</v>
      </c>
      <c r="G56" s="1" t="s">
        <v>36</v>
      </c>
      <c r="H56" s="15">
        <v>38.5</v>
      </c>
      <c r="I56" s="1">
        <v>25</v>
      </c>
      <c r="J56" s="16">
        <v>45.454545454545453</v>
      </c>
      <c r="K56" s="16">
        <v>1.8181818181818181</v>
      </c>
      <c r="L56" s="1">
        <v>4</v>
      </c>
      <c r="M56" s="1">
        <v>0</v>
      </c>
      <c r="N56" s="1">
        <v>240</v>
      </c>
      <c r="O56" s="1" t="s">
        <v>37</v>
      </c>
      <c r="P56" s="1">
        <v>312</v>
      </c>
      <c r="Q56" s="1">
        <v>5.2</v>
      </c>
      <c r="R56" s="2">
        <v>0</v>
      </c>
      <c r="S56" s="2">
        <v>0</v>
      </c>
      <c r="T56" s="1">
        <v>0</v>
      </c>
      <c r="U56" s="2">
        <v>0</v>
      </c>
      <c r="V56" s="2">
        <v>0</v>
      </c>
      <c r="W56" s="1">
        <v>48</v>
      </c>
      <c r="X56" s="1" t="s">
        <v>38</v>
      </c>
      <c r="Y56" s="1">
        <v>34</v>
      </c>
      <c r="Z56" s="1">
        <v>72</v>
      </c>
      <c r="AA56" s="2">
        <v>100</v>
      </c>
      <c r="AB56" s="2">
        <v>4</v>
      </c>
      <c r="AC56" s="1">
        <v>12</v>
      </c>
      <c r="AD56" s="1">
        <v>0</v>
      </c>
      <c r="AE56" s="1">
        <v>720</v>
      </c>
      <c r="AF56" s="1">
        <v>3000</v>
      </c>
      <c r="AG56" s="1">
        <v>936</v>
      </c>
      <c r="AH56" s="2">
        <v>15.6</v>
      </c>
      <c r="AI56" s="2">
        <v>11</v>
      </c>
      <c r="AJ56" s="2">
        <v>55</v>
      </c>
      <c r="AK56" s="1">
        <v>715</v>
      </c>
      <c r="AL56" s="2">
        <v>150</v>
      </c>
      <c r="AM56" s="2">
        <v>6</v>
      </c>
      <c r="AN56" s="17">
        <v>295.45454545454544</v>
      </c>
      <c r="AO56" s="17">
        <v>11.818181818181818</v>
      </c>
    </row>
    <row r="57" spans="1:41">
      <c r="A57" s="24">
        <v>52</v>
      </c>
      <c r="B57" s="3">
        <v>63</v>
      </c>
      <c r="C57" s="4">
        <v>1483</v>
      </c>
      <c r="D57" s="5" t="s">
        <v>111</v>
      </c>
      <c r="E57" s="6" t="s">
        <v>112</v>
      </c>
      <c r="F57" s="1">
        <v>55</v>
      </c>
      <c r="G57" s="1" t="s">
        <v>36</v>
      </c>
      <c r="H57" s="15">
        <v>38.5</v>
      </c>
      <c r="I57" s="1">
        <v>41</v>
      </c>
      <c r="J57" s="16">
        <v>74.545454545454547</v>
      </c>
      <c r="K57" s="16">
        <v>2.9818181818181819</v>
      </c>
      <c r="L57" s="1">
        <v>4</v>
      </c>
      <c r="M57" s="1">
        <v>0</v>
      </c>
      <c r="N57" s="1">
        <v>240</v>
      </c>
      <c r="O57" s="1" t="s">
        <v>37</v>
      </c>
      <c r="P57" s="1">
        <v>312</v>
      </c>
      <c r="Q57" s="1">
        <v>5.2</v>
      </c>
      <c r="R57" s="2">
        <v>0</v>
      </c>
      <c r="S57" s="2">
        <v>0</v>
      </c>
      <c r="T57" s="1">
        <v>0</v>
      </c>
      <c r="U57" s="2">
        <v>0</v>
      </c>
      <c r="V57" s="2">
        <v>0</v>
      </c>
      <c r="W57" s="1">
        <v>48</v>
      </c>
      <c r="X57" s="1" t="s">
        <v>38</v>
      </c>
      <c r="Y57" s="1">
        <v>34</v>
      </c>
      <c r="Z57" s="1">
        <v>43</v>
      </c>
      <c r="AA57" s="2">
        <v>89.583333333333329</v>
      </c>
      <c r="AB57" s="2">
        <v>3.583333333333333</v>
      </c>
      <c r="AC57" s="1">
        <v>12</v>
      </c>
      <c r="AD57" s="1">
        <v>0</v>
      </c>
      <c r="AE57" s="1">
        <v>720</v>
      </c>
      <c r="AF57" s="1">
        <v>3000</v>
      </c>
      <c r="AG57" s="1">
        <v>936</v>
      </c>
      <c r="AH57" s="2">
        <v>15.6</v>
      </c>
      <c r="AI57" s="2">
        <v>16</v>
      </c>
      <c r="AJ57" s="2">
        <v>37</v>
      </c>
      <c r="AK57" s="1">
        <v>997</v>
      </c>
      <c r="AL57" s="2">
        <v>92.291666666666657</v>
      </c>
      <c r="AM57" s="2">
        <v>3.6916666666666669</v>
      </c>
      <c r="AN57" s="17">
        <v>256.4204545454545</v>
      </c>
      <c r="AO57" s="17">
        <v>10.256818181818181</v>
      </c>
    </row>
    <row r="58" spans="1:41">
      <c r="A58" s="24">
        <v>53</v>
      </c>
      <c r="B58" s="3">
        <v>64</v>
      </c>
      <c r="C58" s="4">
        <v>1552</v>
      </c>
      <c r="D58" s="5" t="s">
        <v>113</v>
      </c>
      <c r="E58" s="4">
        <v>1105165656</v>
      </c>
      <c r="F58" s="1">
        <v>55</v>
      </c>
      <c r="G58" s="1" t="s">
        <v>36</v>
      </c>
      <c r="H58" s="15">
        <v>38.5</v>
      </c>
      <c r="I58" s="1">
        <v>10</v>
      </c>
      <c r="J58" s="16">
        <v>18.181818181818183</v>
      </c>
      <c r="K58" s="16">
        <v>0.72727272727272729</v>
      </c>
      <c r="L58" s="1">
        <v>4</v>
      </c>
      <c r="M58" s="1">
        <v>0</v>
      </c>
      <c r="N58" s="1">
        <v>240</v>
      </c>
      <c r="O58" s="1" t="s">
        <v>37</v>
      </c>
      <c r="P58" s="1">
        <v>312</v>
      </c>
      <c r="Q58" s="1">
        <v>5.2</v>
      </c>
      <c r="R58" s="2">
        <v>0</v>
      </c>
      <c r="S58" s="2">
        <v>0</v>
      </c>
      <c r="T58" s="1">
        <v>0</v>
      </c>
      <c r="U58" s="2">
        <v>0</v>
      </c>
      <c r="V58" s="2">
        <v>0</v>
      </c>
      <c r="W58" s="1">
        <v>48</v>
      </c>
      <c r="X58" s="1" t="s">
        <v>38</v>
      </c>
      <c r="Y58" s="1">
        <v>34</v>
      </c>
      <c r="Z58" s="1">
        <v>47</v>
      </c>
      <c r="AA58" s="2">
        <v>97.916666666666671</v>
      </c>
      <c r="AB58" s="2">
        <v>3.916666666666667</v>
      </c>
      <c r="AC58" s="1">
        <v>12</v>
      </c>
      <c r="AD58" s="1">
        <v>0</v>
      </c>
      <c r="AE58" s="1">
        <v>720</v>
      </c>
      <c r="AF58" s="1">
        <v>3000</v>
      </c>
      <c r="AG58" s="1">
        <v>936</v>
      </c>
      <c r="AH58" s="2">
        <v>15.6</v>
      </c>
      <c r="AI58" s="2">
        <v>0</v>
      </c>
      <c r="AJ58" s="2">
        <v>0</v>
      </c>
      <c r="AK58" s="1">
        <v>0</v>
      </c>
      <c r="AL58" s="2">
        <v>150</v>
      </c>
      <c r="AM58" s="2">
        <v>6</v>
      </c>
      <c r="AN58" s="17">
        <v>266.09848484848487</v>
      </c>
      <c r="AO58" s="17">
        <v>10.643939393939394</v>
      </c>
    </row>
    <row r="59" spans="1:41">
      <c r="A59" s="24">
        <v>54</v>
      </c>
      <c r="B59" s="3">
        <v>67</v>
      </c>
      <c r="C59" s="4">
        <v>1013</v>
      </c>
      <c r="D59" s="5" t="s">
        <v>114</v>
      </c>
      <c r="E59" s="6" t="s">
        <v>115</v>
      </c>
      <c r="F59" s="1">
        <v>55</v>
      </c>
      <c r="G59" s="1" t="s">
        <v>36</v>
      </c>
      <c r="H59" s="15">
        <v>38.5</v>
      </c>
      <c r="I59" s="1">
        <v>37</v>
      </c>
      <c r="J59" s="16">
        <v>67.272727272727266</v>
      </c>
      <c r="K59" s="16">
        <v>2.6909090909090905</v>
      </c>
      <c r="L59" s="1">
        <v>4</v>
      </c>
      <c r="M59" s="1">
        <v>0</v>
      </c>
      <c r="N59" s="1">
        <v>240</v>
      </c>
      <c r="O59" s="1" t="s">
        <v>37</v>
      </c>
      <c r="P59" s="1">
        <v>312</v>
      </c>
      <c r="Q59" s="1">
        <v>5.2</v>
      </c>
      <c r="R59" s="2">
        <v>5</v>
      </c>
      <c r="S59" s="2">
        <v>23.16</v>
      </c>
      <c r="T59" s="1">
        <v>323.16000000000003</v>
      </c>
      <c r="U59" s="2">
        <v>98.024999999999977</v>
      </c>
      <c r="V59" s="2">
        <v>3.9209999999999989</v>
      </c>
      <c r="W59" s="1">
        <v>48</v>
      </c>
      <c r="X59" s="1" t="s">
        <v>38</v>
      </c>
      <c r="Y59" s="1">
        <v>34</v>
      </c>
      <c r="Z59" s="1">
        <v>46</v>
      </c>
      <c r="AA59" s="2">
        <v>95.833333333333329</v>
      </c>
      <c r="AB59" s="2">
        <v>3.833333333333333</v>
      </c>
      <c r="AC59" s="1">
        <v>12</v>
      </c>
      <c r="AD59" s="1">
        <v>0</v>
      </c>
      <c r="AE59" s="1">
        <v>720</v>
      </c>
      <c r="AF59" s="1">
        <v>3000</v>
      </c>
      <c r="AG59" s="1">
        <v>936</v>
      </c>
      <c r="AH59" s="2">
        <v>15.6</v>
      </c>
      <c r="AI59" s="2">
        <v>13</v>
      </c>
      <c r="AJ59" s="2">
        <v>7</v>
      </c>
      <c r="AK59" s="1">
        <v>787</v>
      </c>
      <c r="AL59" s="2">
        <v>136.04166666666666</v>
      </c>
      <c r="AM59" s="2">
        <v>5.4416666666666664</v>
      </c>
      <c r="AN59" s="17">
        <v>397.17272727272723</v>
      </c>
      <c r="AO59" s="17">
        <v>15.886909090909089</v>
      </c>
    </row>
    <row r="60" spans="1:41">
      <c r="A60" s="24">
        <v>55</v>
      </c>
      <c r="B60" s="3">
        <v>65</v>
      </c>
      <c r="C60" s="4">
        <v>373</v>
      </c>
      <c r="D60" s="5" t="s">
        <v>116</v>
      </c>
      <c r="E60" s="6" t="s">
        <v>117</v>
      </c>
      <c r="F60" s="1">
        <v>55</v>
      </c>
      <c r="G60" s="1" t="s">
        <v>36</v>
      </c>
      <c r="H60" s="15">
        <v>38.5</v>
      </c>
      <c r="I60" s="1">
        <v>30</v>
      </c>
      <c r="J60" s="16">
        <v>54.545454545454547</v>
      </c>
      <c r="K60" s="16">
        <v>2.1818181818181817</v>
      </c>
      <c r="L60" s="1">
        <v>4</v>
      </c>
      <c r="M60" s="1">
        <v>0</v>
      </c>
      <c r="N60" s="1">
        <v>240</v>
      </c>
      <c r="O60" s="1" t="s">
        <v>37</v>
      </c>
      <c r="P60" s="1">
        <v>312</v>
      </c>
      <c r="Q60" s="1">
        <v>5.2</v>
      </c>
      <c r="R60" s="2">
        <v>3</v>
      </c>
      <c r="S60" s="2">
        <v>8.9700000000000006</v>
      </c>
      <c r="T60" s="1">
        <v>188.97</v>
      </c>
      <c r="U60" s="2">
        <v>150</v>
      </c>
      <c r="V60" s="2">
        <v>6</v>
      </c>
      <c r="W60" s="1">
        <v>48</v>
      </c>
      <c r="X60" s="1" t="s">
        <v>38</v>
      </c>
      <c r="Y60" s="1">
        <v>34</v>
      </c>
      <c r="Z60" s="1">
        <v>38</v>
      </c>
      <c r="AA60" s="2">
        <v>79.166666666666671</v>
      </c>
      <c r="AB60" s="2">
        <v>3.166666666666667</v>
      </c>
      <c r="AC60" s="1">
        <v>12</v>
      </c>
      <c r="AD60" s="1">
        <v>0</v>
      </c>
      <c r="AE60" s="1">
        <v>720</v>
      </c>
      <c r="AF60" s="1">
        <v>3000</v>
      </c>
      <c r="AG60" s="1">
        <v>936</v>
      </c>
      <c r="AH60" s="2">
        <v>15.6</v>
      </c>
      <c r="AI60" s="2">
        <v>0</v>
      </c>
      <c r="AJ60" s="2">
        <v>0</v>
      </c>
      <c r="AK60" s="1">
        <v>0</v>
      </c>
      <c r="AL60" s="2">
        <v>150</v>
      </c>
      <c r="AM60" s="2">
        <v>6</v>
      </c>
      <c r="AN60" s="17">
        <v>433.71212121212125</v>
      </c>
      <c r="AO60" s="17">
        <v>17.348484848484848</v>
      </c>
    </row>
    <row r="61" spans="1:41">
      <c r="A61" s="24">
        <v>56</v>
      </c>
      <c r="B61" s="3">
        <v>69</v>
      </c>
      <c r="C61" s="4">
        <v>319</v>
      </c>
      <c r="D61" s="5" t="s">
        <v>118</v>
      </c>
      <c r="E61" s="6">
        <v>1105023285</v>
      </c>
      <c r="F61" s="1">
        <v>55</v>
      </c>
      <c r="G61" s="1" t="s">
        <v>36</v>
      </c>
      <c r="H61" s="15">
        <v>38.5</v>
      </c>
      <c r="I61" s="1">
        <v>27</v>
      </c>
      <c r="J61" s="16">
        <v>49.090909090909093</v>
      </c>
      <c r="K61" s="16">
        <v>1.9636363636363638</v>
      </c>
      <c r="L61" s="1">
        <v>4</v>
      </c>
      <c r="M61" s="1">
        <v>0</v>
      </c>
      <c r="N61" s="1">
        <v>240</v>
      </c>
      <c r="O61" s="1" t="s">
        <v>37</v>
      </c>
      <c r="P61" s="1">
        <v>312</v>
      </c>
      <c r="Q61" s="1">
        <v>5.2</v>
      </c>
      <c r="R61" s="2">
        <v>3</v>
      </c>
      <c r="S61" s="2">
        <v>32.4</v>
      </c>
      <c r="T61" s="1">
        <v>212.4</v>
      </c>
      <c r="U61" s="2">
        <v>150</v>
      </c>
      <c r="V61" s="2">
        <v>6</v>
      </c>
      <c r="W61" s="1">
        <v>48</v>
      </c>
      <c r="X61" s="1" t="s">
        <v>38</v>
      </c>
      <c r="Y61" s="1">
        <v>34</v>
      </c>
      <c r="Z61" s="1">
        <v>29</v>
      </c>
      <c r="AA61" s="2">
        <v>60.416666666666664</v>
      </c>
      <c r="AB61" s="2">
        <v>2.4166666666666665</v>
      </c>
      <c r="AC61" s="1">
        <v>12</v>
      </c>
      <c r="AD61" s="1">
        <v>0</v>
      </c>
      <c r="AE61" s="1">
        <v>720</v>
      </c>
      <c r="AF61" s="1">
        <v>3000</v>
      </c>
      <c r="AG61" s="1">
        <v>936</v>
      </c>
      <c r="AH61" s="2">
        <v>15.6</v>
      </c>
      <c r="AI61" s="2">
        <v>14</v>
      </c>
      <c r="AJ61" s="2">
        <v>57</v>
      </c>
      <c r="AK61" s="1">
        <v>897</v>
      </c>
      <c r="AL61" s="2">
        <v>113.125</v>
      </c>
      <c r="AM61" s="2">
        <v>4.5250000000000004</v>
      </c>
      <c r="AN61" s="17">
        <v>372.63257575757575</v>
      </c>
      <c r="AO61" s="17">
        <v>14.905303030303031</v>
      </c>
    </row>
    <row r="62" spans="1:41">
      <c r="A62" s="24">
        <v>57</v>
      </c>
      <c r="B62" s="3">
        <v>70</v>
      </c>
      <c r="C62" s="4">
        <v>510</v>
      </c>
      <c r="D62" s="5" t="s">
        <v>119</v>
      </c>
      <c r="E62" s="4">
        <v>1900746452</v>
      </c>
      <c r="F62" s="1">
        <v>55</v>
      </c>
      <c r="G62" s="1" t="s">
        <v>36</v>
      </c>
      <c r="H62" s="15">
        <v>38.5</v>
      </c>
      <c r="I62" s="1">
        <v>47</v>
      </c>
      <c r="J62" s="16">
        <v>85.454545454545453</v>
      </c>
      <c r="K62" s="16">
        <v>3.418181818181818</v>
      </c>
      <c r="L62" s="1">
        <v>4</v>
      </c>
      <c r="M62" s="1">
        <v>0</v>
      </c>
      <c r="N62" s="1">
        <v>240</v>
      </c>
      <c r="O62" s="1" t="s">
        <v>37</v>
      </c>
      <c r="P62" s="1">
        <v>312</v>
      </c>
      <c r="Q62" s="1">
        <v>5.2</v>
      </c>
      <c r="R62" s="2">
        <v>0</v>
      </c>
      <c r="S62" s="2">
        <v>0</v>
      </c>
      <c r="T62" s="1">
        <v>0</v>
      </c>
      <c r="U62" s="2">
        <v>0</v>
      </c>
      <c r="V62" s="2">
        <v>0</v>
      </c>
      <c r="W62" s="1">
        <v>48</v>
      </c>
      <c r="X62" s="1" t="s">
        <v>38</v>
      </c>
      <c r="Y62" s="1">
        <v>34</v>
      </c>
      <c r="Z62" s="1">
        <v>37</v>
      </c>
      <c r="AA62" s="2">
        <v>77.083333333333329</v>
      </c>
      <c r="AB62" s="2">
        <v>3.083333333333333</v>
      </c>
      <c r="AC62" s="1">
        <v>12</v>
      </c>
      <c r="AD62" s="1">
        <v>0</v>
      </c>
      <c r="AE62" s="1">
        <v>720</v>
      </c>
      <c r="AF62" s="1">
        <v>3000</v>
      </c>
      <c r="AG62" s="1">
        <v>936</v>
      </c>
      <c r="AH62" s="2">
        <v>15.6</v>
      </c>
      <c r="AI62" s="2">
        <v>12</v>
      </c>
      <c r="AJ62" s="2">
        <v>37</v>
      </c>
      <c r="AK62" s="1">
        <v>757</v>
      </c>
      <c r="AL62" s="2">
        <v>142.29166666666666</v>
      </c>
      <c r="AM62" s="2">
        <v>5.6916666666666664</v>
      </c>
      <c r="AN62" s="17">
        <v>304.82954545454544</v>
      </c>
      <c r="AO62" s="17">
        <v>12.193181818181817</v>
      </c>
    </row>
    <row r="63" spans="1:41">
      <c r="A63" s="24">
        <v>58</v>
      </c>
      <c r="B63" s="3">
        <v>71</v>
      </c>
      <c r="C63" s="4">
        <v>1593</v>
      </c>
      <c r="D63" s="5" t="s">
        <v>120</v>
      </c>
      <c r="E63" s="6" t="s">
        <v>121</v>
      </c>
      <c r="F63" s="1">
        <v>55</v>
      </c>
      <c r="G63" s="1" t="s">
        <v>36</v>
      </c>
      <c r="H63" s="15">
        <v>38.5</v>
      </c>
      <c r="I63" s="1">
        <v>30</v>
      </c>
      <c r="J63" s="16">
        <v>54.545454545454547</v>
      </c>
      <c r="K63" s="16">
        <v>2.1818181818181817</v>
      </c>
      <c r="L63" s="1">
        <v>4</v>
      </c>
      <c r="M63" s="1">
        <v>0</v>
      </c>
      <c r="N63" s="1">
        <v>240</v>
      </c>
      <c r="O63" s="1" t="s">
        <v>37</v>
      </c>
      <c r="P63" s="1">
        <v>312</v>
      </c>
      <c r="Q63" s="1">
        <v>5.2</v>
      </c>
      <c r="R63" s="2">
        <v>0</v>
      </c>
      <c r="S63" s="2">
        <v>0</v>
      </c>
      <c r="T63" s="1">
        <v>0</v>
      </c>
      <c r="U63" s="2">
        <v>0</v>
      </c>
      <c r="V63" s="2">
        <v>0</v>
      </c>
      <c r="W63" s="1">
        <v>48</v>
      </c>
      <c r="X63" s="1" t="s">
        <v>38</v>
      </c>
      <c r="Y63" s="1">
        <v>34</v>
      </c>
      <c r="Z63" s="1">
        <v>28</v>
      </c>
      <c r="AA63" s="2">
        <v>58.333333333333336</v>
      </c>
      <c r="AB63" s="2">
        <v>2.3333333333333335</v>
      </c>
      <c r="AC63" s="1">
        <v>12</v>
      </c>
      <c r="AD63" s="1">
        <v>0</v>
      </c>
      <c r="AE63" s="1">
        <v>720</v>
      </c>
      <c r="AF63" s="1">
        <v>3000</v>
      </c>
      <c r="AG63" s="1">
        <v>936</v>
      </c>
      <c r="AH63" s="2">
        <v>15.6</v>
      </c>
      <c r="AI63" s="2">
        <v>13</v>
      </c>
      <c r="AJ63" s="2">
        <v>48</v>
      </c>
      <c r="AK63" s="1">
        <v>828</v>
      </c>
      <c r="AL63" s="2">
        <v>127.5</v>
      </c>
      <c r="AM63" s="2">
        <v>5.0999999999999996</v>
      </c>
      <c r="AN63" s="17">
        <v>240.37878787878788</v>
      </c>
      <c r="AO63" s="17">
        <v>9.6151515151515152</v>
      </c>
    </row>
    <row r="64" spans="1:41">
      <c r="A64" s="24">
        <v>59</v>
      </c>
      <c r="B64" s="3">
        <v>72</v>
      </c>
      <c r="C64" s="4">
        <v>219</v>
      </c>
      <c r="D64" s="5" t="s">
        <v>122</v>
      </c>
      <c r="E64" s="6">
        <v>1150206736</v>
      </c>
      <c r="F64" s="1">
        <v>55</v>
      </c>
      <c r="G64" s="1" t="s">
        <v>36</v>
      </c>
      <c r="H64" s="15">
        <v>38.5</v>
      </c>
      <c r="I64" s="1">
        <v>33</v>
      </c>
      <c r="J64" s="16">
        <v>60</v>
      </c>
      <c r="K64" s="16">
        <v>2.4</v>
      </c>
      <c r="L64" s="1">
        <v>4</v>
      </c>
      <c r="M64" s="1">
        <v>0</v>
      </c>
      <c r="N64" s="1">
        <v>240</v>
      </c>
      <c r="O64" s="1" t="s">
        <v>37</v>
      </c>
      <c r="P64" s="1">
        <v>312</v>
      </c>
      <c r="Q64" s="1">
        <v>5.2</v>
      </c>
      <c r="R64" s="2">
        <v>0</v>
      </c>
      <c r="S64" s="2">
        <v>0</v>
      </c>
      <c r="T64" s="1">
        <v>0</v>
      </c>
      <c r="U64" s="2">
        <v>0</v>
      </c>
      <c r="V64" s="2">
        <v>0</v>
      </c>
      <c r="W64" s="1">
        <v>48</v>
      </c>
      <c r="X64" s="1" t="s">
        <v>38</v>
      </c>
      <c r="Y64" s="1">
        <v>34</v>
      </c>
      <c r="Z64" s="1">
        <v>45</v>
      </c>
      <c r="AA64" s="2">
        <v>93.75</v>
      </c>
      <c r="AB64" s="2">
        <v>3.75</v>
      </c>
      <c r="AC64" s="1">
        <v>12</v>
      </c>
      <c r="AD64" s="1">
        <v>0</v>
      </c>
      <c r="AE64" s="1">
        <v>720</v>
      </c>
      <c r="AF64" s="1">
        <v>3000</v>
      </c>
      <c r="AG64" s="1">
        <v>936</v>
      </c>
      <c r="AH64" s="2">
        <v>15.6</v>
      </c>
      <c r="AI64" s="2">
        <v>12</v>
      </c>
      <c r="AJ64" s="2">
        <v>27</v>
      </c>
      <c r="AK64" s="1">
        <v>747</v>
      </c>
      <c r="AL64" s="2">
        <v>144.375</v>
      </c>
      <c r="AM64" s="2">
        <v>5.7750000000000004</v>
      </c>
      <c r="AN64" s="17">
        <v>298.125</v>
      </c>
      <c r="AO64" s="17">
        <v>11.925000000000001</v>
      </c>
    </row>
    <row r="65" spans="1:41">
      <c r="A65" s="24">
        <v>60</v>
      </c>
      <c r="B65" s="3">
        <v>73</v>
      </c>
      <c r="C65" s="4">
        <v>458</v>
      </c>
      <c r="D65" s="5" t="s">
        <v>123</v>
      </c>
      <c r="E65" s="4">
        <v>1104675291</v>
      </c>
      <c r="F65" s="1">
        <v>55</v>
      </c>
      <c r="G65" s="1" t="s">
        <v>36</v>
      </c>
      <c r="H65" s="15">
        <v>38.5</v>
      </c>
      <c r="I65" s="1">
        <v>25</v>
      </c>
      <c r="J65" s="16">
        <v>45.454545454545453</v>
      </c>
      <c r="K65" s="16">
        <v>1.8181818181818181</v>
      </c>
      <c r="L65" s="1">
        <v>4</v>
      </c>
      <c r="M65" s="1">
        <v>0</v>
      </c>
      <c r="N65" s="1">
        <v>240</v>
      </c>
      <c r="O65" s="1" t="s">
        <v>37</v>
      </c>
      <c r="P65" s="1">
        <v>312</v>
      </c>
      <c r="Q65" s="1">
        <v>5.2</v>
      </c>
      <c r="R65" s="2">
        <v>3</v>
      </c>
      <c r="S65" s="2">
        <v>32.26</v>
      </c>
      <c r="T65" s="1">
        <v>212.26</v>
      </c>
      <c r="U65" s="2">
        <v>150</v>
      </c>
      <c r="V65" s="2">
        <v>6</v>
      </c>
      <c r="W65" s="1">
        <v>48</v>
      </c>
      <c r="X65" s="1" t="s">
        <v>38</v>
      </c>
      <c r="Y65" s="1">
        <v>34</v>
      </c>
      <c r="Z65" s="1">
        <v>40</v>
      </c>
      <c r="AA65" s="2">
        <v>83.333333333333329</v>
      </c>
      <c r="AB65" s="2">
        <v>3.333333333333333</v>
      </c>
      <c r="AC65" s="1">
        <v>12</v>
      </c>
      <c r="AD65" s="1">
        <v>0</v>
      </c>
      <c r="AE65" s="1">
        <v>720</v>
      </c>
      <c r="AF65" s="1">
        <v>3000</v>
      </c>
      <c r="AG65" s="1">
        <v>936</v>
      </c>
      <c r="AH65" s="2">
        <v>15.6</v>
      </c>
      <c r="AI65" s="2">
        <v>13</v>
      </c>
      <c r="AJ65" s="2">
        <v>40</v>
      </c>
      <c r="AK65" s="1">
        <v>820</v>
      </c>
      <c r="AL65" s="2">
        <v>129.16666666666666</v>
      </c>
      <c r="AM65" s="2">
        <v>5.166666666666667</v>
      </c>
      <c r="AN65" s="17">
        <v>407.95454545454538</v>
      </c>
      <c r="AO65" s="17">
        <v>16.31818181818182</v>
      </c>
    </row>
    <row r="66" spans="1:41">
      <c r="A66" s="24">
        <v>61</v>
      </c>
      <c r="B66" s="3">
        <v>74</v>
      </c>
      <c r="C66" s="4">
        <v>1862</v>
      </c>
      <c r="D66" s="5" t="s">
        <v>124</v>
      </c>
      <c r="E66" s="6" t="s">
        <v>125</v>
      </c>
      <c r="F66" s="1">
        <v>55</v>
      </c>
      <c r="G66" s="1" t="s">
        <v>36</v>
      </c>
      <c r="H66" s="15">
        <v>38.5</v>
      </c>
      <c r="I66" s="1">
        <v>30</v>
      </c>
      <c r="J66" s="16">
        <v>54.545454545454547</v>
      </c>
      <c r="K66" s="16">
        <v>2.1818181818181817</v>
      </c>
      <c r="L66" s="1">
        <v>4</v>
      </c>
      <c r="M66" s="1">
        <v>0</v>
      </c>
      <c r="N66" s="1">
        <v>240</v>
      </c>
      <c r="O66" s="1" t="s">
        <v>37</v>
      </c>
      <c r="P66" s="1">
        <v>312</v>
      </c>
      <c r="Q66" s="1">
        <v>5.2</v>
      </c>
      <c r="R66" s="2">
        <v>0</v>
      </c>
      <c r="S66" s="2">
        <v>0</v>
      </c>
      <c r="T66" s="1">
        <v>0</v>
      </c>
      <c r="U66" s="2">
        <v>0</v>
      </c>
      <c r="V66" s="2">
        <v>0</v>
      </c>
      <c r="W66" s="1">
        <v>48</v>
      </c>
      <c r="X66" s="1" t="s">
        <v>38</v>
      </c>
      <c r="Y66" s="1">
        <v>34</v>
      </c>
      <c r="Z66" s="1">
        <v>51</v>
      </c>
      <c r="AA66" s="2">
        <v>100</v>
      </c>
      <c r="AB66" s="2">
        <v>4</v>
      </c>
      <c r="AC66" s="1">
        <v>12</v>
      </c>
      <c r="AD66" s="1">
        <v>0</v>
      </c>
      <c r="AE66" s="1">
        <v>720</v>
      </c>
      <c r="AF66" s="1">
        <v>3000</v>
      </c>
      <c r="AG66" s="1">
        <v>936</v>
      </c>
      <c r="AH66" s="2">
        <v>15.6</v>
      </c>
      <c r="AI66" s="2">
        <v>14</v>
      </c>
      <c r="AJ66" s="2">
        <v>19</v>
      </c>
      <c r="AK66" s="1">
        <v>859</v>
      </c>
      <c r="AL66" s="2">
        <v>121.04166666666666</v>
      </c>
      <c r="AM66" s="2">
        <v>4.8416666666666668</v>
      </c>
      <c r="AN66" s="17">
        <v>275.58712121212125</v>
      </c>
      <c r="AO66" s="17">
        <v>11.023484848484848</v>
      </c>
    </row>
    <row r="67" spans="1:41">
      <c r="A67" s="24">
        <v>62</v>
      </c>
      <c r="B67" s="3">
        <v>75</v>
      </c>
      <c r="C67" s="4">
        <v>1191</v>
      </c>
      <c r="D67" s="5" t="s">
        <v>126</v>
      </c>
      <c r="E67" s="4">
        <v>1105174294</v>
      </c>
      <c r="F67" s="1">
        <v>55</v>
      </c>
      <c r="G67" s="1" t="s">
        <v>36</v>
      </c>
      <c r="H67" s="15">
        <v>38.5</v>
      </c>
      <c r="I67" s="1">
        <v>37</v>
      </c>
      <c r="J67" s="16">
        <v>67.272727272727266</v>
      </c>
      <c r="K67" s="16">
        <v>2.6909090909090905</v>
      </c>
      <c r="L67" s="1">
        <v>4</v>
      </c>
      <c r="M67" s="1">
        <v>0</v>
      </c>
      <c r="N67" s="1">
        <v>240</v>
      </c>
      <c r="O67" s="1" t="s">
        <v>37</v>
      </c>
      <c r="P67" s="1">
        <v>312</v>
      </c>
      <c r="Q67" s="1">
        <v>5.2</v>
      </c>
      <c r="R67" s="2">
        <v>4</v>
      </c>
      <c r="S67" s="2">
        <v>15.9</v>
      </c>
      <c r="T67" s="1">
        <v>255.9</v>
      </c>
      <c r="U67" s="2">
        <v>140.0625</v>
      </c>
      <c r="V67" s="2">
        <v>5.6025</v>
      </c>
      <c r="W67" s="1">
        <v>48</v>
      </c>
      <c r="X67" s="1" t="s">
        <v>38</v>
      </c>
      <c r="Y67" s="1">
        <v>34</v>
      </c>
      <c r="Z67" s="1">
        <v>45</v>
      </c>
      <c r="AA67" s="2">
        <v>93.75</v>
      </c>
      <c r="AB67" s="2">
        <v>3.75</v>
      </c>
      <c r="AC67" s="1">
        <v>12</v>
      </c>
      <c r="AD67" s="1">
        <v>0</v>
      </c>
      <c r="AE67" s="1">
        <v>720</v>
      </c>
      <c r="AF67" s="1">
        <v>3000</v>
      </c>
      <c r="AG67" s="1">
        <v>936</v>
      </c>
      <c r="AH67" s="2">
        <v>15.6</v>
      </c>
      <c r="AI67" s="2">
        <v>13</v>
      </c>
      <c r="AJ67" s="2">
        <v>22</v>
      </c>
      <c r="AK67" s="1">
        <v>802</v>
      </c>
      <c r="AL67" s="2">
        <v>132.91666666666666</v>
      </c>
      <c r="AM67" s="2">
        <v>5.3166666666666664</v>
      </c>
      <c r="AN67" s="17">
        <v>434.00189393939388</v>
      </c>
      <c r="AO67" s="17">
        <v>17.360075757575757</v>
      </c>
    </row>
    <row r="68" spans="1:41">
      <c r="A68" s="24">
        <v>63</v>
      </c>
      <c r="B68" s="3">
        <v>77</v>
      </c>
      <c r="C68" s="4">
        <v>133</v>
      </c>
      <c r="D68" s="5" t="s">
        <v>127</v>
      </c>
      <c r="E68" s="4">
        <v>1104931298</v>
      </c>
      <c r="F68" s="1">
        <v>55</v>
      </c>
      <c r="G68" s="1" t="s">
        <v>36</v>
      </c>
      <c r="H68" s="15">
        <v>38.5</v>
      </c>
      <c r="I68" s="1">
        <v>41</v>
      </c>
      <c r="J68" s="16">
        <v>74.545454545454547</v>
      </c>
      <c r="K68" s="16">
        <v>2.9818181818181819</v>
      </c>
      <c r="L68" s="1">
        <v>4</v>
      </c>
      <c r="M68" s="1">
        <v>0</v>
      </c>
      <c r="N68" s="1">
        <v>240</v>
      </c>
      <c r="O68" s="1" t="s">
        <v>37</v>
      </c>
      <c r="P68" s="1">
        <v>312</v>
      </c>
      <c r="Q68" s="1">
        <v>5.2</v>
      </c>
      <c r="R68" s="2">
        <v>0</v>
      </c>
      <c r="S68" s="2">
        <v>0</v>
      </c>
      <c r="T68" s="1">
        <v>0</v>
      </c>
      <c r="U68" s="2">
        <v>0</v>
      </c>
      <c r="V68" s="2">
        <v>0</v>
      </c>
      <c r="W68" s="1">
        <v>48</v>
      </c>
      <c r="X68" s="1" t="s">
        <v>38</v>
      </c>
      <c r="Y68" s="1">
        <v>34</v>
      </c>
      <c r="Z68" s="1">
        <v>48</v>
      </c>
      <c r="AA68" s="2">
        <v>100</v>
      </c>
      <c r="AB68" s="2">
        <v>4</v>
      </c>
      <c r="AC68" s="1">
        <v>12</v>
      </c>
      <c r="AD68" s="1">
        <v>0</v>
      </c>
      <c r="AE68" s="1">
        <v>720</v>
      </c>
      <c r="AF68" s="1">
        <v>3000</v>
      </c>
      <c r="AG68" s="1">
        <v>936</v>
      </c>
      <c r="AH68" s="2">
        <v>15.6</v>
      </c>
      <c r="AI68" s="2">
        <v>13</v>
      </c>
      <c r="AJ68" s="2">
        <v>41</v>
      </c>
      <c r="AK68" s="1">
        <v>821</v>
      </c>
      <c r="AL68" s="2">
        <v>128.95833333333334</v>
      </c>
      <c r="AM68" s="2">
        <v>5.1583333333333332</v>
      </c>
      <c r="AN68" s="17">
        <v>303.50378787878788</v>
      </c>
      <c r="AO68" s="17">
        <v>12.140151515151516</v>
      </c>
    </row>
    <row r="69" spans="1:41">
      <c r="A69" s="24">
        <v>64</v>
      </c>
      <c r="B69" s="3">
        <v>78</v>
      </c>
      <c r="C69" s="4">
        <v>1854</v>
      </c>
      <c r="D69" s="5" t="s">
        <v>128</v>
      </c>
      <c r="E69" s="6" t="s">
        <v>129</v>
      </c>
      <c r="F69" s="1">
        <v>55</v>
      </c>
      <c r="G69" s="1" t="s">
        <v>36</v>
      </c>
      <c r="H69" s="15">
        <v>38.5</v>
      </c>
      <c r="I69" s="1">
        <v>40</v>
      </c>
      <c r="J69" s="16">
        <v>72.727272727272734</v>
      </c>
      <c r="K69" s="16">
        <v>2.9090909090909092</v>
      </c>
      <c r="L69" s="1">
        <v>4</v>
      </c>
      <c r="M69" s="1">
        <v>0</v>
      </c>
      <c r="N69" s="1">
        <v>240</v>
      </c>
      <c r="O69" s="1" t="s">
        <v>37</v>
      </c>
      <c r="P69" s="1">
        <v>312</v>
      </c>
      <c r="Q69" s="1">
        <v>5.2</v>
      </c>
      <c r="R69" s="2">
        <v>0</v>
      </c>
      <c r="S69" s="2">
        <v>0</v>
      </c>
      <c r="T69" s="1">
        <v>0</v>
      </c>
      <c r="U69" s="2">
        <v>0</v>
      </c>
      <c r="V69" s="2">
        <v>0</v>
      </c>
      <c r="W69" s="1">
        <v>48</v>
      </c>
      <c r="X69" s="1" t="s">
        <v>38</v>
      </c>
      <c r="Y69" s="1">
        <v>34</v>
      </c>
      <c r="Z69" s="1">
        <v>40</v>
      </c>
      <c r="AA69" s="2">
        <v>83.333333333333329</v>
      </c>
      <c r="AB69" s="2">
        <v>3.333333333333333</v>
      </c>
      <c r="AC69" s="1">
        <v>12</v>
      </c>
      <c r="AD69" s="1">
        <v>0</v>
      </c>
      <c r="AE69" s="1">
        <v>720</v>
      </c>
      <c r="AF69" s="1">
        <v>3000</v>
      </c>
      <c r="AG69" s="1">
        <v>936</v>
      </c>
      <c r="AH69" s="2">
        <v>15.6</v>
      </c>
      <c r="AI69" s="2">
        <v>11</v>
      </c>
      <c r="AJ69" s="2">
        <v>36</v>
      </c>
      <c r="AK69" s="1">
        <v>696</v>
      </c>
      <c r="AL69" s="2">
        <v>150</v>
      </c>
      <c r="AM69" s="2">
        <v>6</v>
      </c>
      <c r="AN69" s="17">
        <v>306.06060606060606</v>
      </c>
      <c r="AO69" s="17">
        <v>12.242424242424242</v>
      </c>
    </row>
    <row r="70" spans="1:41">
      <c r="A70" s="24">
        <v>65</v>
      </c>
      <c r="B70" s="3">
        <v>79</v>
      </c>
      <c r="C70" s="4">
        <v>1044</v>
      </c>
      <c r="D70" s="5" t="s">
        <v>130</v>
      </c>
      <c r="E70" s="6" t="s">
        <v>131</v>
      </c>
      <c r="F70" s="1">
        <v>55</v>
      </c>
      <c r="G70" s="1" t="s">
        <v>36</v>
      </c>
      <c r="H70" s="15">
        <v>38.5</v>
      </c>
      <c r="I70" s="1">
        <v>50</v>
      </c>
      <c r="J70" s="16">
        <v>90.909090909090907</v>
      </c>
      <c r="K70" s="16">
        <v>3.6363636363636362</v>
      </c>
      <c r="L70" s="1">
        <v>4</v>
      </c>
      <c r="M70" s="1">
        <v>0</v>
      </c>
      <c r="N70" s="1">
        <v>240</v>
      </c>
      <c r="O70" s="1" t="s">
        <v>37</v>
      </c>
      <c r="P70" s="1">
        <v>312</v>
      </c>
      <c r="Q70" s="1">
        <v>5.2</v>
      </c>
      <c r="R70" s="2">
        <v>0</v>
      </c>
      <c r="S70" s="2">
        <v>0</v>
      </c>
      <c r="T70" s="1">
        <v>0</v>
      </c>
      <c r="U70" s="2">
        <v>0</v>
      </c>
      <c r="V70" s="2">
        <v>0</v>
      </c>
      <c r="W70" s="1">
        <v>48</v>
      </c>
      <c r="X70" s="1" t="s">
        <v>38</v>
      </c>
      <c r="Y70" s="1">
        <v>34</v>
      </c>
      <c r="Z70" s="1">
        <v>70</v>
      </c>
      <c r="AA70" s="2">
        <v>100</v>
      </c>
      <c r="AB70" s="2">
        <v>4</v>
      </c>
      <c r="AC70" s="1">
        <v>12</v>
      </c>
      <c r="AD70" s="1">
        <v>0</v>
      </c>
      <c r="AE70" s="1">
        <v>720</v>
      </c>
      <c r="AF70" s="1">
        <v>3000</v>
      </c>
      <c r="AG70" s="1">
        <v>936</v>
      </c>
      <c r="AH70" s="2">
        <v>15.6</v>
      </c>
      <c r="AI70" s="2">
        <v>11</v>
      </c>
      <c r="AJ70" s="2">
        <v>5</v>
      </c>
      <c r="AK70" s="1">
        <v>665</v>
      </c>
      <c r="AL70" s="2">
        <v>150</v>
      </c>
      <c r="AM70" s="2">
        <v>6</v>
      </c>
      <c r="AN70" s="17">
        <v>340.90909090909088</v>
      </c>
      <c r="AO70" s="17">
        <v>13.636363636363637</v>
      </c>
    </row>
    <row r="71" spans="1:41">
      <c r="A71" s="24">
        <v>66</v>
      </c>
      <c r="B71" s="3">
        <v>81</v>
      </c>
      <c r="C71" s="4">
        <v>227</v>
      </c>
      <c r="D71" s="5" t="s">
        <v>132</v>
      </c>
      <c r="E71" s="6" t="s">
        <v>133</v>
      </c>
      <c r="F71" s="1">
        <v>55</v>
      </c>
      <c r="G71" s="1" t="s">
        <v>36</v>
      </c>
      <c r="H71" s="15">
        <v>38.5</v>
      </c>
      <c r="I71" s="1">
        <v>32</v>
      </c>
      <c r="J71" s="16">
        <v>58.18181818181818</v>
      </c>
      <c r="K71" s="16">
        <v>2.3272727272727272</v>
      </c>
      <c r="L71" s="1">
        <v>4</v>
      </c>
      <c r="M71" s="1">
        <v>0</v>
      </c>
      <c r="N71" s="1">
        <v>240</v>
      </c>
      <c r="O71" s="1" t="s">
        <v>37</v>
      </c>
      <c r="P71" s="1">
        <v>312</v>
      </c>
      <c r="Q71" s="1">
        <v>5.2</v>
      </c>
      <c r="R71" s="2">
        <v>3</v>
      </c>
      <c r="S71" s="2">
        <v>42.21</v>
      </c>
      <c r="T71" s="1">
        <v>222.21</v>
      </c>
      <c r="U71" s="2">
        <v>150</v>
      </c>
      <c r="V71" s="2">
        <v>6</v>
      </c>
      <c r="W71" s="1">
        <v>48</v>
      </c>
      <c r="X71" s="1" t="s">
        <v>38</v>
      </c>
      <c r="Y71" s="1">
        <v>34</v>
      </c>
      <c r="Z71" s="1">
        <v>36</v>
      </c>
      <c r="AA71" s="2">
        <v>75</v>
      </c>
      <c r="AB71" s="2">
        <v>3</v>
      </c>
      <c r="AC71" s="1">
        <v>12</v>
      </c>
      <c r="AD71" s="1">
        <v>0</v>
      </c>
      <c r="AE71" s="1">
        <v>720</v>
      </c>
      <c r="AF71" s="1">
        <v>3000</v>
      </c>
      <c r="AG71" s="1">
        <v>936</v>
      </c>
      <c r="AH71" s="2">
        <v>15.6</v>
      </c>
      <c r="AI71" s="2">
        <v>14</v>
      </c>
      <c r="AJ71" s="2">
        <v>26</v>
      </c>
      <c r="AK71" s="1">
        <v>866</v>
      </c>
      <c r="AL71" s="2">
        <v>119.58333333333334</v>
      </c>
      <c r="AM71" s="2">
        <v>4.7833333333333332</v>
      </c>
      <c r="AN71" s="17">
        <v>402.7651515151515</v>
      </c>
      <c r="AO71" s="17">
        <v>16.110606060606059</v>
      </c>
    </row>
    <row r="72" spans="1:41">
      <c r="A72" s="24">
        <v>67</v>
      </c>
      <c r="B72" s="3">
        <v>82</v>
      </c>
      <c r="C72" s="4">
        <v>142</v>
      </c>
      <c r="D72" s="5" t="s">
        <v>134</v>
      </c>
      <c r="E72" s="4">
        <v>1104839020</v>
      </c>
      <c r="F72" s="1">
        <v>55</v>
      </c>
      <c r="G72" s="1" t="s">
        <v>36</v>
      </c>
      <c r="H72" s="15">
        <v>38.5</v>
      </c>
      <c r="I72" s="1">
        <v>23</v>
      </c>
      <c r="J72" s="16">
        <v>41.81818181818182</v>
      </c>
      <c r="K72" s="16">
        <v>1.6727272727272728</v>
      </c>
      <c r="L72" s="1">
        <v>4</v>
      </c>
      <c r="M72" s="1">
        <v>0</v>
      </c>
      <c r="N72" s="1">
        <v>240</v>
      </c>
      <c r="O72" s="1" t="s">
        <v>37</v>
      </c>
      <c r="P72" s="1">
        <v>312</v>
      </c>
      <c r="Q72" s="1">
        <v>5.2</v>
      </c>
      <c r="R72" s="2">
        <v>2</v>
      </c>
      <c r="S72" s="2">
        <v>31.46</v>
      </c>
      <c r="T72" s="1">
        <v>151.46</v>
      </c>
      <c r="U72" s="2">
        <v>150</v>
      </c>
      <c r="V72" s="2">
        <v>6</v>
      </c>
      <c r="W72" s="1">
        <v>48</v>
      </c>
      <c r="X72" s="1" t="s">
        <v>38</v>
      </c>
      <c r="Y72" s="1">
        <v>34</v>
      </c>
      <c r="Z72" s="1">
        <v>30</v>
      </c>
      <c r="AA72" s="2">
        <v>62.5</v>
      </c>
      <c r="AB72" s="2">
        <v>2.5</v>
      </c>
      <c r="AC72" s="1">
        <v>12</v>
      </c>
      <c r="AD72" s="1">
        <v>0</v>
      </c>
      <c r="AE72" s="1">
        <v>720</v>
      </c>
      <c r="AF72" s="1">
        <v>3000</v>
      </c>
      <c r="AG72" s="1">
        <v>936</v>
      </c>
      <c r="AH72" s="2">
        <v>15.6</v>
      </c>
      <c r="AI72" s="2">
        <v>13</v>
      </c>
      <c r="AJ72" s="2">
        <v>13</v>
      </c>
      <c r="AK72" s="1">
        <v>793</v>
      </c>
      <c r="AL72" s="2">
        <v>134.79166666666666</v>
      </c>
      <c r="AM72" s="2">
        <v>5.3916666666666666</v>
      </c>
      <c r="AN72" s="17">
        <v>389.1098484848485</v>
      </c>
      <c r="AO72" s="17">
        <v>15.564393939393938</v>
      </c>
    </row>
    <row r="73" spans="1:41">
      <c r="A73" s="24">
        <v>68</v>
      </c>
      <c r="B73" s="3">
        <v>83</v>
      </c>
      <c r="C73" s="4">
        <v>1737</v>
      </c>
      <c r="D73" s="5" t="s">
        <v>135</v>
      </c>
      <c r="E73" s="4">
        <v>1105688145</v>
      </c>
      <c r="F73" s="1">
        <v>55</v>
      </c>
      <c r="G73" s="1" t="s">
        <v>36</v>
      </c>
      <c r="H73" s="15">
        <v>38.5</v>
      </c>
      <c r="I73" s="1">
        <v>50</v>
      </c>
      <c r="J73" s="16">
        <v>90.909090909090907</v>
      </c>
      <c r="K73" s="16">
        <v>3.6363636363636362</v>
      </c>
      <c r="L73" s="1">
        <v>4</v>
      </c>
      <c r="M73" s="1">
        <v>0</v>
      </c>
      <c r="N73" s="1">
        <v>240</v>
      </c>
      <c r="O73" s="1" t="s">
        <v>37</v>
      </c>
      <c r="P73" s="1">
        <v>312</v>
      </c>
      <c r="Q73" s="1">
        <v>5.2</v>
      </c>
      <c r="R73" s="2">
        <v>0</v>
      </c>
      <c r="S73" s="2">
        <v>0</v>
      </c>
      <c r="T73" s="1">
        <v>0</v>
      </c>
      <c r="U73" s="2">
        <v>0</v>
      </c>
      <c r="V73" s="2">
        <v>0</v>
      </c>
      <c r="W73" s="1">
        <v>48</v>
      </c>
      <c r="X73" s="1" t="s">
        <v>38</v>
      </c>
      <c r="Y73" s="1">
        <v>34</v>
      </c>
      <c r="Z73" s="1">
        <v>48</v>
      </c>
      <c r="AA73" s="2">
        <v>100</v>
      </c>
      <c r="AB73" s="2">
        <v>4</v>
      </c>
      <c r="AC73" s="1">
        <v>12</v>
      </c>
      <c r="AD73" s="1">
        <v>0</v>
      </c>
      <c r="AE73" s="1">
        <v>720</v>
      </c>
      <c r="AF73" s="1">
        <v>3000</v>
      </c>
      <c r="AG73" s="1">
        <v>936</v>
      </c>
      <c r="AH73" s="2">
        <v>15.6</v>
      </c>
      <c r="AI73" s="2">
        <v>11</v>
      </c>
      <c r="AJ73" s="2">
        <v>34</v>
      </c>
      <c r="AK73" s="1">
        <v>694</v>
      </c>
      <c r="AL73" s="2">
        <v>150</v>
      </c>
      <c r="AM73" s="2">
        <v>6</v>
      </c>
      <c r="AN73" s="17">
        <v>340.90909090909088</v>
      </c>
      <c r="AO73" s="17">
        <v>13.636363636363637</v>
      </c>
    </row>
    <row r="74" spans="1:41">
      <c r="A74" s="24">
        <v>69</v>
      </c>
      <c r="B74" s="3">
        <v>86</v>
      </c>
      <c r="C74" s="4">
        <v>1886</v>
      </c>
      <c r="D74" s="5" t="s">
        <v>136</v>
      </c>
      <c r="E74" s="6" t="s">
        <v>137</v>
      </c>
      <c r="F74" s="1">
        <v>55</v>
      </c>
      <c r="G74" s="1" t="s">
        <v>36</v>
      </c>
      <c r="H74" s="15">
        <v>38.5</v>
      </c>
      <c r="I74" s="1">
        <v>30</v>
      </c>
      <c r="J74" s="16">
        <v>54.545454545454547</v>
      </c>
      <c r="K74" s="16">
        <v>2.1818181818181817</v>
      </c>
      <c r="L74" s="1">
        <v>4</v>
      </c>
      <c r="M74" s="1">
        <v>0</v>
      </c>
      <c r="N74" s="1">
        <v>240</v>
      </c>
      <c r="O74" s="1" t="s">
        <v>37</v>
      </c>
      <c r="P74" s="1">
        <v>312</v>
      </c>
      <c r="Q74" s="1">
        <v>5.2</v>
      </c>
      <c r="R74" s="2">
        <v>0</v>
      </c>
      <c r="S74" s="2">
        <v>0</v>
      </c>
      <c r="T74" s="1">
        <v>0</v>
      </c>
      <c r="U74" s="2">
        <v>0</v>
      </c>
      <c r="V74" s="2">
        <v>0</v>
      </c>
      <c r="W74" s="1">
        <v>48</v>
      </c>
      <c r="X74" s="1" t="s">
        <v>38</v>
      </c>
      <c r="Y74" s="1">
        <v>34</v>
      </c>
      <c r="Z74" s="1">
        <v>40</v>
      </c>
      <c r="AA74" s="2">
        <v>83.333333333333329</v>
      </c>
      <c r="AB74" s="2">
        <v>3.333333333333333</v>
      </c>
      <c r="AC74" s="1">
        <v>12</v>
      </c>
      <c r="AD74" s="1">
        <v>0</v>
      </c>
      <c r="AE74" s="1">
        <v>720</v>
      </c>
      <c r="AF74" s="1">
        <v>3000</v>
      </c>
      <c r="AG74" s="1">
        <v>936</v>
      </c>
      <c r="AH74" s="2">
        <v>15.6</v>
      </c>
      <c r="AI74" s="2">
        <v>15</v>
      </c>
      <c r="AJ74" s="2">
        <v>52</v>
      </c>
      <c r="AK74" s="1">
        <v>952</v>
      </c>
      <c r="AL74" s="2">
        <v>101.66666666666666</v>
      </c>
      <c r="AM74" s="2">
        <v>4.0666666666666664</v>
      </c>
      <c r="AN74" s="17">
        <v>239.54545454545453</v>
      </c>
      <c r="AO74" s="17">
        <v>9.581818181818182</v>
      </c>
    </row>
    <row r="75" spans="1:41">
      <c r="A75" s="24">
        <v>70</v>
      </c>
      <c r="B75" s="3">
        <v>88</v>
      </c>
      <c r="C75" s="4">
        <v>857</v>
      </c>
      <c r="D75" s="5" t="s">
        <v>138</v>
      </c>
      <c r="E75" s="4">
        <v>1105442311</v>
      </c>
      <c r="F75" s="1">
        <v>55</v>
      </c>
      <c r="G75" s="1" t="s">
        <v>36</v>
      </c>
      <c r="H75" s="15">
        <v>38.5</v>
      </c>
      <c r="I75" s="1">
        <v>0</v>
      </c>
      <c r="J75" s="16">
        <v>0</v>
      </c>
      <c r="K75" s="16">
        <v>0</v>
      </c>
      <c r="L75" s="1">
        <v>4</v>
      </c>
      <c r="M75" s="1">
        <v>0</v>
      </c>
      <c r="N75" s="1">
        <v>240</v>
      </c>
      <c r="O75" s="1" t="s">
        <v>37</v>
      </c>
      <c r="P75" s="1">
        <v>312</v>
      </c>
      <c r="Q75" s="1">
        <v>5.2</v>
      </c>
      <c r="R75" s="2">
        <v>0</v>
      </c>
      <c r="S75" s="2">
        <v>0</v>
      </c>
      <c r="T75" s="1">
        <v>0</v>
      </c>
      <c r="U75" s="2">
        <v>0</v>
      </c>
      <c r="V75" s="2">
        <v>0</v>
      </c>
      <c r="W75" s="1">
        <v>48</v>
      </c>
      <c r="X75" s="1" t="s">
        <v>38</v>
      </c>
      <c r="Y75" s="1">
        <v>34</v>
      </c>
      <c r="Z75" s="1">
        <v>0</v>
      </c>
      <c r="AA75" s="2">
        <v>0</v>
      </c>
      <c r="AB75" s="2">
        <v>0</v>
      </c>
      <c r="AC75" s="1">
        <v>12</v>
      </c>
      <c r="AD75" s="1">
        <v>0</v>
      </c>
      <c r="AE75" s="1">
        <v>720</v>
      </c>
      <c r="AF75" s="1">
        <v>3000</v>
      </c>
      <c r="AG75" s="1">
        <v>936</v>
      </c>
      <c r="AH75" s="2">
        <v>15.6</v>
      </c>
      <c r="AI75" s="2">
        <v>12</v>
      </c>
      <c r="AJ75" s="2">
        <v>0</v>
      </c>
      <c r="AK75" s="1">
        <v>720</v>
      </c>
      <c r="AL75" s="2">
        <v>150</v>
      </c>
      <c r="AM75" s="2">
        <v>6</v>
      </c>
      <c r="AN75" s="17">
        <v>150</v>
      </c>
      <c r="AO75" s="17">
        <v>6</v>
      </c>
    </row>
    <row r="76" spans="1:41">
      <c r="A76" s="24">
        <v>71</v>
      </c>
      <c r="B76" s="3">
        <v>90</v>
      </c>
      <c r="C76" s="4">
        <v>53</v>
      </c>
      <c r="D76" s="5" t="s">
        <v>139</v>
      </c>
      <c r="E76" s="4">
        <v>1105701252</v>
      </c>
      <c r="F76" s="1">
        <v>55</v>
      </c>
      <c r="G76" s="1" t="s">
        <v>36</v>
      </c>
      <c r="H76" s="15">
        <v>38.5</v>
      </c>
      <c r="I76" s="1">
        <v>35</v>
      </c>
      <c r="J76" s="16">
        <v>63.636363636363633</v>
      </c>
      <c r="K76" s="16">
        <v>2.5454545454545454</v>
      </c>
      <c r="L76" s="1">
        <v>4</v>
      </c>
      <c r="M76" s="1">
        <v>0</v>
      </c>
      <c r="N76" s="1">
        <v>240</v>
      </c>
      <c r="O76" s="1" t="s">
        <v>37</v>
      </c>
      <c r="P76" s="1">
        <v>312</v>
      </c>
      <c r="Q76" s="1">
        <v>5.2</v>
      </c>
      <c r="R76" s="2">
        <v>4</v>
      </c>
      <c r="S76" s="2">
        <v>17.22</v>
      </c>
      <c r="T76" s="1">
        <v>257.22000000000003</v>
      </c>
      <c r="U76" s="2">
        <v>139.23749999999998</v>
      </c>
      <c r="V76" s="2">
        <v>5.5694999999999997</v>
      </c>
      <c r="W76" s="1">
        <v>48</v>
      </c>
      <c r="X76" s="1" t="s">
        <v>38</v>
      </c>
      <c r="Y76" s="1">
        <v>34</v>
      </c>
      <c r="Z76" s="1">
        <v>28</v>
      </c>
      <c r="AA76" s="2">
        <v>58.333333333333336</v>
      </c>
      <c r="AB76" s="2">
        <v>2.3333333333333335</v>
      </c>
      <c r="AC76" s="1">
        <v>12</v>
      </c>
      <c r="AD76" s="1">
        <v>0</v>
      </c>
      <c r="AE76" s="1">
        <v>720</v>
      </c>
      <c r="AF76" s="1">
        <v>3000</v>
      </c>
      <c r="AG76" s="1">
        <v>936</v>
      </c>
      <c r="AH76" s="2">
        <v>15.6</v>
      </c>
      <c r="AI76" s="2">
        <v>12</v>
      </c>
      <c r="AJ76" s="2">
        <v>44</v>
      </c>
      <c r="AK76" s="1">
        <v>764</v>
      </c>
      <c r="AL76" s="2">
        <v>140.83333333333334</v>
      </c>
      <c r="AM76" s="2">
        <v>5.6333333333333337</v>
      </c>
      <c r="AN76" s="17">
        <v>402.04053030303032</v>
      </c>
      <c r="AO76" s="17">
        <v>16.081621212121213</v>
      </c>
    </row>
    <row r="77" spans="1:41">
      <c r="A77" s="24">
        <v>72</v>
      </c>
      <c r="B77" s="3">
        <v>91</v>
      </c>
      <c r="C77" s="4">
        <v>1460</v>
      </c>
      <c r="D77" s="5" t="s">
        <v>140</v>
      </c>
      <c r="E77" s="6" t="s">
        <v>141</v>
      </c>
      <c r="F77" s="1">
        <v>55</v>
      </c>
      <c r="G77" s="1" t="s">
        <v>36</v>
      </c>
      <c r="H77" s="15">
        <v>38.5</v>
      </c>
      <c r="I77" s="1">
        <v>39</v>
      </c>
      <c r="J77" s="16">
        <v>70.909090909090907</v>
      </c>
      <c r="K77" s="16">
        <v>2.8363636363636364</v>
      </c>
      <c r="L77" s="1">
        <v>4</v>
      </c>
      <c r="M77" s="1">
        <v>0</v>
      </c>
      <c r="N77" s="1">
        <v>240</v>
      </c>
      <c r="O77" s="1" t="s">
        <v>37</v>
      </c>
      <c r="P77" s="1">
        <v>312</v>
      </c>
      <c r="Q77" s="1">
        <v>5.2</v>
      </c>
      <c r="R77" s="2">
        <v>0</v>
      </c>
      <c r="S77" s="2">
        <v>0</v>
      </c>
      <c r="T77" s="1">
        <v>0</v>
      </c>
      <c r="U77" s="2">
        <v>0</v>
      </c>
      <c r="V77" s="2">
        <v>0</v>
      </c>
      <c r="W77" s="1">
        <v>48</v>
      </c>
      <c r="X77" s="1" t="s">
        <v>38</v>
      </c>
      <c r="Y77" s="1">
        <v>34</v>
      </c>
      <c r="Z77" s="1">
        <v>46</v>
      </c>
      <c r="AA77" s="2">
        <v>95.833333333333329</v>
      </c>
      <c r="AB77" s="2">
        <v>3.833333333333333</v>
      </c>
      <c r="AC77" s="1">
        <v>12</v>
      </c>
      <c r="AD77" s="1">
        <v>0</v>
      </c>
      <c r="AE77" s="1">
        <v>720</v>
      </c>
      <c r="AF77" s="1">
        <v>3000</v>
      </c>
      <c r="AG77" s="1">
        <v>936</v>
      </c>
      <c r="AH77" s="2">
        <v>15.6</v>
      </c>
      <c r="AI77" s="2">
        <v>15</v>
      </c>
      <c r="AJ77" s="2">
        <v>42</v>
      </c>
      <c r="AK77" s="1">
        <v>942</v>
      </c>
      <c r="AL77" s="2">
        <v>103.75</v>
      </c>
      <c r="AM77" s="2">
        <v>4.1500000000000004</v>
      </c>
      <c r="AN77" s="17">
        <v>270.49242424242425</v>
      </c>
      <c r="AO77" s="17">
        <v>10.81969696969697</v>
      </c>
    </row>
    <row r="78" spans="1:41">
      <c r="A78" s="24">
        <v>73</v>
      </c>
      <c r="B78" s="3">
        <v>92</v>
      </c>
      <c r="C78" s="4">
        <v>1379</v>
      </c>
      <c r="D78" s="5" t="s">
        <v>142</v>
      </c>
      <c r="E78" s="4">
        <v>1105216533</v>
      </c>
      <c r="F78" s="1">
        <v>55</v>
      </c>
      <c r="G78" s="1" t="s">
        <v>36</v>
      </c>
      <c r="H78" s="15">
        <v>38.5</v>
      </c>
      <c r="I78" s="1">
        <v>46</v>
      </c>
      <c r="J78" s="16">
        <v>83.63636363636364</v>
      </c>
      <c r="K78" s="16">
        <v>3.3454545454545457</v>
      </c>
      <c r="L78" s="1">
        <v>4</v>
      </c>
      <c r="M78" s="1">
        <v>0</v>
      </c>
      <c r="N78" s="1">
        <v>240</v>
      </c>
      <c r="O78" s="1" t="s">
        <v>37</v>
      </c>
      <c r="P78" s="1">
        <v>312</v>
      </c>
      <c r="Q78" s="1">
        <v>5.2</v>
      </c>
      <c r="R78" s="2">
        <v>0</v>
      </c>
      <c r="S78" s="2">
        <v>0</v>
      </c>
      <c r="T78" s="1">
        <v>0</v>
      </c>
      <c r="U78" s="2">
        <v>0</v>
      </c>
      <c r="V78" s="2">
        <v>0</v>
      </c>
      <c r="W78" s="1">
        <v>48</v>
      </c>
      <c r="X78" s="1" t="s">
        <v>38</v>
      </c>
      <c r="Y78" s="1">
        <v>34</v>
      </c>
      <c r="Z78" s="1">
        <v>38</v>
      </c>
      <c r="AA78" s="2">
        <v>79.166666666666671</v>
      </c>
      <c r="AB78" s="2">
        <v>3.166666666666667</v>
      </c>
      <c r="AC78" s="1">
        <v>12</v>
      </c>
      <c r="AD78" s="1">
        <v>0</v>
      </c>
      <c r="AE78" s="1">
        <v>720</v>
      </c>
      <c r="AF78" s="1">
        <v>3000</v>
      </c>
      <c r="AG78" s="1">
        <v>936</v>
      </c>
      <c r="AH78" s="2">
        <v>15.6</v>
      </c>
      <c r="AI78" s="2">
        <v>15</v>
      </c>
      <c r="AJ78" s="2">
        <v>17</v>
      </c>
      <c r="AK78" s="1">
        <v>917</v>
      </c>
      <c r="AL78" s="2">
        <v>108.95833333333334</v>
      </c>
      <c r="AM78" s="2">
        <v>4.3583333333333334</v>
      </c>
      <c r="AN78" s="17">
        <v>271.76136363636363</v>
      </c>
      <c r="AO78" s="17">
        <v>10.870454545454546</v>
      </c>
    </row>
    <row r="79" spans="1:41">
      <c r="A79" s="24">
        <v>74</v>
      </c>
      <c r="B79" s="3">
        <v>93</v>
      </c>
      <c r="C79" s="4">
        <v>946</v>
      </c>
      <c r="D79" s="5" t="s">
        <v>143</v>
      </c>
      <c r="E79" s="6" t="s">
        <v>144</v>
      </c>
      <c r="F79" s="1">
        <v>55</v>
      </c>
      <c r="G79" s="1" t="s">
        <v>36</v>
      </c>
      <c r="H79" s="15">
        <v>38.5</v>
      </c>
      <c r="I79" s="1">
        <v>35</v>
      </c>
      <c r="J79" s="16">
        <v>63.636363636363633</v>
      </c>
      <c r="K79" s="16">
        <v>2.5454545454545454</v>
      </c>
      <c r="L79" s="1">
        <v>4</v>
      </c>
      <c r="M79" s="1">
        <v>0</v>
      </c>
      <c r="N79" s="1">
        <v>240</v>
      </c>
      <c r="O79" s="1" t="s">
        <v>37</v>
      </c>
      <c r="P79" s="1">
        <v>312</v>
      </c>
      <c r="Q79" s="1">
        <v>5.2</v>
      </c>
      <c r="R79" s="2">
        <v>4</v>
      </c>
      <c r="S79" s="2">
        <v>1.21</v>
      </c>
      <c r="T79" s="1">
        <v>241.21</v>
      </c>
      <c r="U79" s="2">
        <v>149.24375000000001</v>
      </c>
      <c r="V79" s="2">
        <v>5.9697500000000003</v>
      </c>
      <c r="W79" s="1">
        <v>48</v>
      </c>
      <c r="X79" s="1" t="s">
        <v>38</v>
      </c>
      <c r="Y79" s="1">
        <v>34</v>
      </c>
      <c r="Z79" s="1">
        <v>37</v>
      </c>
      <c r="AA79" s="2">
        <v>77.083333333333329</v>
      </c>
      <c r="AB79" s="2">
        <v>3.083333333333333</v>
      </c>
      <c r="AC79" s="1">
        <v>12</v>
      </c>
      <c r="AD79" s="1">
        <v>0</v>
      </c>
      <c r="AE79" s="1">
        <v>720</v>
      </c>
      <c r="AF79" s="1">
        <v>3000</v>
      </c>
      <c r="AG79" s="1">
        <v>936</v>
      </c>
      <c r="AH79" s="2">
        <v>15.6</v>
      </c>
      <c r="AI79" s="2">
        <v>15</v>
      </c>
      <c r="AJ79" s="2">
        <v>0</v>
      </c>
      <c r="AK79" s="1">
        <v>900</v>
      </c>
      <c r="AL79" s="2">
        <v>112.5</v>
      </c>
      <c r="AM79" s="2">
        <v>4.5</v>
      </c>
      <c r="AN79" s="17">
        <v>402.46344696969697</v>
      </c>
      <c r="AO79" s="17">
        <v>16.09853787878788</v>
      </c>
    </row>
    <row r="80" spans="1:41">
      <c r="A80" s="24">
        <v>75</v>
      </c>
      <c r="B80" s="3">
        <v>94</v>
      </c>
      <c r="C80" s="4">
        <v>287</v>
      </c>
      <c r="D80" s="5" t="s">
        <v>145</v>
      </c>
      <c r="E80" s="4">
        <v>1105785370</v>
      </c>
      <c r="F80" s="1">
        <v>55</v>
      </c>
      <c r="G80" s="1" t="s">
        <v>36</v>
      </c>
      <c r="H80" s="15">
        <v>38.5</v>
      </c>
      <c r="I80" s="1">
        <v>28</v>
      </c>
      <c r="J80" s="16">
        <v>50.909090909090907</v>
      </c>
      <c r="K80" s="16">
        <v>2.0363636363636362</v>
      </c>
      <c r="L80" s="1">
        <v>4</v>
      </c>
      <c r="M80" s="1">
        <v>0</v>
      </c>
      <c r="N80" s="1">
        <v>240</v>
      </c>
      <c r="O80" s="1" t="s">
        <v>37</v>
      </c>
      <c r="P80" s="1">
        <v>312</v>
      </c>
      <c r="Q80" s="1">
        <v>5.2</v>
      </c>
      <c r="R80" s="2">
        <v>3</v>
      </c>
      <c r="S80" s="2">
        <v>2.27</v>
      </c>
      <c r="T80" s="1">
        <v>182.27</v>
      </c>
      <c r="U80" s="2">
        <v>150</v>
      </c>
      <c r="V80" s="2">
        <v>6</v>
      </c>
      <c r="W80" s="1">
        <v>48</v>
      </c>
      <c r="X80" s="1" t="s">
        <v>38</v>
      </c>
      <c r="Y80" s="1">
        <v>34</v>
      </c>
      <c r="Z80" s="1">
        <v>30</v>
      </c>
      <c r="AA80" s="2">
        <v>62.5</v>
      </c>
      <c r="AB80" s="2">
        <v>2.5</v>
      </c>
      <c r="AC80" s="1">
        <v>12</v>
      </c>
      <c r="AD80" s="1">
        <v>0</v>
      </c>
      <c r="AE80" s="1">
        <v>720</v>
      </c>
      <c r="AF80" s="1">
        <v>3000</v>
      </c>
      <c r="AG80" s="1">
        <v>936</v>
      </c>
      <c r="AH80" s="2">
        <v>15.6</v>
      </c>
      <c r="AI80" s="2">
        <v>11</v>
      </c>
      <c r="AJ80" s="2">
        <v>35</v>
      </c>
      <c r="AK80" s="1">
        <v>695</v>
      </c>
      <c r="AL80" s="2">
        <v>150</v>
      </c>
      <c r="AM80" s="2">
        <v>6</v>
      </c>
      <c r="AN80" s="17">
        <v>413.40909090909088</v>
      </c>
      <c r="AO80" s="17">
        <v>16.536363636363635</v>
      </c>
    </row>
    <row r="81" spans="1:41">
      <c r="A81" s="24">
        <v>76</v>
      </c>
      <c r="B81" s="3">
        <v>95</v>
      </c>
      <c r="C81" s="4">
        <v>17</v>
      </c>
      <c r="D81" s="5" t="s">
        <v>146</v>
      </c>
      <c r="E81" s="4">
        <v>1104887615</v>
      </c>
      <c r="F81" s="1">
        <v>55</v>
      </c>
      <c r="G81" s="1" t="s">
        <v>36</v>
      </c>
      <c r="H81" s="15">
        <v>38.5</v>
      </c>
      <c r="I81" s="1">
        <v>52</v>
      </c>
      <c r="J81" s="16">
        <v>94.545454545454547</v>
      </c>
      <c r="K81" s="16">
        <v>3.7818181818181817</v>
      </c>
      <c r="L81" s="1">
        <v>4</v>
      </c>
      <c r="M81" s="1">
        <v>0</v>
      </c>
      <c r="N81" s="1">
        <v>240</v>
      </c>
      <c r="O81" s="1" t="s">
        <v>37</v>
      </c>
      <c r="P81" s="1">
        <v>312</v>
      </c>
      <c r="Q81" s="1">
        <v>5.2</v>
      </c>
      <c r="R81" s="2">
        <v>0</v>
      </c>
      <c r="S81" s="2">
        <v>0</v>
      </c>
      <c r="T81" s="1">
        <v>0</v>
      </c>
      <c r="U81" s="2">
        <v>0</v>
      </c>
      <c r="V81" s="2">
        <v>0</v>
      </c>
      <c r="W81" s="1">
        <v>48</v>
      </c>
      <c r="X81" s="1" t="s">
        <v>38</v>
      </c>
      <c r="Y81" s="1">
        <v>34</v>
      </c>
      <c r="Z81" s="1">
        <v>60</v>
      </c>
      <c r="AA81" s="2">
        <v>100</v>
      </c>
      <c r="AB81" s="2">
        <v>4</v>
      </c>
      <c r="AC81" s="1">
        <v>12</v>
      </c>
      <c r="AD81" s="1">
        <v>0</v>
      </c>
      <c r="AE81" s="1">
        <v>720</v>
      </c>
      <c r="AF81" s="1">
        <v>3000</v>
      </c>
      <c r="AG81" s="1">
        <v>936</v>
      </c>
      <c r="AH81" s="2">
        <v>15.6</v>
      </c>
      <c r="AI81" s="2">
        <v>13</v>
      </c>
      <c r="AJ81" s="2">
        <v>16</v>
      </c>
      <c r="AK81" s="1">
        <v>796</v>
      </c>
      <c r="AL81" s="2">
        <v>134.16666666666666</v>
      </c>
      <c r="AM81" s="2">
        <v>5.3666666666666663</v>
      </c>
      <c r="AN81" s="17">
        <v>328.71212121212125</v>
      </c>
      <c r="AO81" s="17">
        <v>13.148484848484848</v>
      </c>
    </row>
    <row r="82" spans="1:41">
      <c r="A82" s="24">
        <v>77</v>
      </c>
      <c r="B82" s="3">
        <v>96</v>
      </c>
      <c r="C82" s="4">
        <v>1879</v>
      </c>
      <c r="D82" s="5" t="s">
        <v>147</v>
      </c>
      <c r="E82" s="6" t="s">
        <v>148</v>
      </c>
      <c r="F82" s="1">
        <v>55</v>
      </c>
      <c r="G82" s="1" t="s">
        <v>36</v>
      </c>
      <c r="H82" s="15">
        <v>38.5</v>
      </c>
      <c r="I82" s="1">
        <v>38</v>
      </c>
      <c r="J82" s="16">
        <v>69.090909090909093</v>
      </c>
      <c r="K82" s="16">
        <v>2.7636363636363637</v>
      </c>
      <c r="L82" s="1">
        <v>4</v>
      </c>
      <c r="M82" s="1">
        <v>0</v>
      </c>
      <c r="N82" s="1">
        <v>240</v>
      </c>
      <c r="O82" s="1" t="s">
        <v>37</v>
      </c>
      <c r="P82" s="1">
        <v>312</v>
      </c>
      <c r="Q82" s="1">
        <v>5.2</v>
      </c>
      <c r="R82" s="2">
        <v>2</v>
      </c>
      <c r="S82" s="2">
        <v>24.37</v>
      </c>
      <c r="T82" s="1">
        <v>144.37</v>
      </c>
      <c r="U82" s="2">
        <v>150</v>
      </c>
      <c r="V82" s="2">
        <v>6</v>
      </c>
      <c r="W82" s="1">
        <v>48</v>
      </c>
      <c r="X82" s="1" t="s">
        <v>38</v>
      </c>
      <c r="Y82" s="1">
        <v>34</v>
      </c>
      <c r="Z82" s="1">
        <v>56</v>
      </c>
      <c r="AA82" s="2">
        <v>100</v>
      </c>
      <c r="AB82" s="2">
        <v>4</v>
      </c>
      <c r="AC82" s="1">
        <v>12</v>
      </c>
      <c r="AD82" s="1">
        <v>0</v>
      </c>
      <c r="AE82" s="1">
        <v>720</v>
      </c>
      <c r="AF82" s="1">
        <v>3000</v>
      </c>
      <c r="AG82" s="1">
        <v>936</v>
      </c>
      <c r="AH82" s="2">
        <v>15.6</v>
      </c>
      <c r="AI82" s="2">
        <v>12</v>
      </c>
      <c r="AJ82" s="2">
        <v>32</v>
      </c>
      <c r="AK82" s="1">
        <v>752</v>
      </c>
      <c r="AL82" s="2">
        <v>143.33333333333334</v>
      </c>
      <c r="AM82" s="2">
        <v>5.7333333333333334</v>
      </c>
      <c r="AN82" s="17">
        <v>462.42424242424249</v>
      </c>
      <c r="AO82" s="17">
        <v>18.496969696969696</v>
      </c>
    </row>
    <row r="83" spans="1:41">
      <c r="A83" s="24">
        <v>78</v>
      </c>
      <c r="B83" s="3">
        <v>97</v>
      </c>
      <c r="C83" s="4">
        <v>1792</v>
      </c>
      <c r="D83" s="5" t="s">
        <v>149</v>
      </c>
      <c r="E83" s="6" t="s">
        <v>150</v>
      </c>
      <c r="F83" s="1">
        <v>55</v>
      </c>
      <c r="G83" s="1" t="s">
        <v>36</v>
      </c>
      <c r="H83" s="15">
        <v>38.5</v>
      </c>
      <c r="I83" s="1">
        <v>39</v>
      </c>
      <c r="J83" s="16">
        <v>70.909090909090907</v>
      </c>
      <c r="K83" s="16">
        <v>2.8363636363636364</v>
      </c>
      <c r="L83" s="1">
        <v>4</v>
      </c>
      <c r="M83" s="1">
        <v>0</v>
      </c>
      <c r="N83" s="1">
        <v>240</v>
      </c>
      <c r="O83" s="1" t="s">
        <v>37</v>
      </c>
      <c r="P83" s="1">
        <v>312</v>
      </c>
      <c r="Q83" s="1">
        <v>5.2</v>
      </c>
      <c r="R83" s="2">
        <v>3</v>
      </c>
      <c r="S83" s="2">
        <v>37.82</v>
      </c>
      <c r="T83" s="1">
        <v>217.82</v>
      </c>
      <c r="U83" s="2">
        <v>150</v>
      </c>
      <c r="V83" s="2">
        <v>6</v>
      </c>
      <c r="W83" s="1">
        <v>48</v>
      </c>
      <c r="X83" s="1" t="s">
        <v>38</v>
      </c>
      <c r="Y83" s="1">
        <v>34</v>
      </c>
      <c r="Z83" s="1">
        <v>66</v>
      </c>
      <c r="AA83" s="2">
        <v>100</v>
      </c>
      <c r="AB83" s="2">
        <v>4</v>
      </c>
      <c r="AC83" s="1">
        <v>12</v>
      </c>
      <c r="AD83" s="1">
        <v>0</v>
      </c>
      <c r="AE83" s="1">
        <v>720</v>
      </c>
      <c r="AF83" s="1">
        <v>3000</v>
      </c>
      <c r="AG83" s="1">
        <v>936</v>
      </c>
      <c r="AH83" s="2">
        <v>15.6</v>
      </c>
      <c r="AI83" s="2">
        <v>13</v>
      </c>
      <c r="AJ83" s="2">
        <v>21</v>
      </c>
      <c r="AK83" s="1">
        <v>801</v>
      </c>
      <c r="AL83" s="2">
        <v>133.125</v>
      </c>
      <c r="AM83" s="2">
        <v>5.3250000000000002</v>
      </c>
      <c r="AN83" s="17">
        <v>454.03409090909088</v>
      </c>
      <c r="AO83" s="17">
        <v>18.161363636363635</v>
      </c>
    </row>
    <row r="84" spans="1:41">
      <c r="A84" s="24">
        <v>79</v>
      </c>
      <c r="B84" s="3">
        <v>98</v>
      </c>
      <c r="C84" s="4">
        <v>248</v>
      </c>
      <c r="D84" s="5" t="s">
        <v>151</v>
      </c>
      <c r="E84" s="4">
        <v>1104804925</v>
      </c>
      <c r="F84" s="1">
        <v>55</v>
      </c>
      <c r="G84" s="1" t="s">
        <v>36</v>
      </c>
      <c r="H84" s="15">
        <v>38.5</v>
      </c>
      <c r="I84" s="1">
        <v>50</v>
      </c>
      <c r="J84" s="16">
        <v>90.909090909090907</v>
      </c>
      <c r="K84" s="16">
        <v>3.6363636363636362</v>
      </c>
      <c r="L84" s="1">
        <v>4</v>
      </c>
      <c r="M84" s="1">
        <v>0</v>
      </c>
      <c r="N84" s="1">
        <v>240</v>
      </c>
      <c r="O84" s="1" t="s">
        <v>37</v>
      </c>
      <c r="P84" s="1">
        <v>312</v>
      </c>
      <c r="Q84" s="1">
        <v>5.2</v>
      </c>
      <c r="R84" s="2">
        <v>3</v>
      </c>
      <c r="S84" s="2">
        <v>25</v>
      </c>
      <c r="T84" s="1">
        <v>205</v>
      </c>
      <c r="U84" s="2">
        <v>150</v>
      </c>
      <c r="V84" s="2">
        <v>6</v>
      </c>
      <c r="W84" s="1">
        <v>48</v>
      </c>
      <c r="X84" s="1" t="s">
        <v>38</v>
      </c>
      <c r="Y84" s="1">
        <v>34</v>
      </c>
      <c r="Z84" s="1">
        <v>50</v>
      </c>
      <c r="AA84" s="2">
        <v>100</v>
      </c>
      <c r="AB84" s="2">
        <v>4</v>
      </c>
      <c r="AC84" s="1">
        <v>12</v>
      </c>
      <c r="AD84" s="1">
        <v>0</v>
      </c>
      <c r="AE84" s="1">
        <v>720</v>
      </c>
      <c r="AF84" s="1">
        <v>3000</v>
      </c>
      <c r="AG84" s="1">
        <v>936</v>
      </c>
      <c r="AH84" s="2">
        <v>15.6</v>
      </c>
      <c r="AI84" s="2">
        <v>11</v>
      </c>
      <c r="AJ84" s="2">
        <v>29</v>
      </c>
      <c r="AK84" s="1">
        <v>689</v>
      </c>
      <c r="AL84" s="2">
        <v>150</v>
      </c>
      <c r="AM84" s="2">
        <v>6</v>
      </c>
      <c r="AN84" s="17">
        <v>490.90909090909088</v>
      </c>
      <c r="AO84" s="17">
        <v>19.636363636363637</v>
      </c>
    </row>
    <row r="85" spans="1:41">
      <c r="A85" s="24">
        <v>80</v>
      </c>
      <c r="B85" s="3">
        <v>99</v>
      </c>
      <c r="C85" s="4">
        <v>1568</v>
      </c>
      <c r="D85" s="5" t="s">
        <v>152</v>
      </c>
      <c r="E85" s="4">
        <v>1900751189</v>
      </c>
      <c r="F85" s="1">
        <v>55</v>
      </c>
      <c r="G85" s="1" t="s">
        <v>36</v>
      </c>
      <c r="H85" s="15">
        <v>38.5</v>
      </c>
      <c r="I85" s="1">
        <v>18</v>
      </c>
      <c r="J85" s="16">
        <v>32.727272727272727</v>
      </c>
      <c r="K85" s="16">
        <v>1.3090909090909091</v>
      </c>
      <c r="L85" s="1">
        <v>4</v>
      </c>
      <c r="M85" s="1">
        <v>0</v>
      </c>
      <c r="N85" s="1">
        <v>240</v>
      </c>
      <c r="O85" s="1" t="s">
        <v>37</v>
      </c>
      <c r="P85" s="1">
        <v>312</v>
      </c>
      <c r="Q85" s="1">
        <v>5.2</v>
      </c>
      <c r="R85" s="2">
        <v>0</v>
      </c>
      <c r="S85" s="2">
        <v>0</v>
      </c>
      <c r="T85" s="1">
        <v>0</v>
      </c>
      <c r="U85" s="2">
        <v>0</v>
      </c>
      <c r="V85" s="2">
        <v>0</v>
      </c>
      <c r="W85" s="1">
        <v>48</v>
      </c>
      <c r="X85" s="1" t="s">
        <v>38</v>
      </c>
      <c r="Y85" s="1">
        <v>34</v>
      </c>
      <c r="Z85" s="1">
        <v>42</v>
      </c>
      <c r="AA85" s="2">
        <v>87.5</v>
      </c>
      <c r="AB85" s="2">
        <v>3.5</v>
      </c>
      <c r="AC85" s="1">
        <v>12</v>
      </c>
      <c r="AD85" s="1">
        <v>0</v>
      </c>
      <c r="AE85" s="1">
        <v>720</v>
      </c>
      <c r="AF85" s="1">
        <v>3000</v>
      </c>
      <c r="AG85" s="1">
        <v>936</v>
      </c>
      <c r="AH85" s="2">
        <v>15.6</v>
      </c>
      <c r="AI85" s="2">
        <v>13</v>
      </c>
      <c r="AJ85" s="2">
        <v>35</v>
      </c>
      <c r="AK85" s="1">
        <v>815</v>
      </c>
      <c r="AL85" s="2">
        <v>130.20833333333334</v>
      </c>
      <c r="AM85" s="2">
        <v>5.208333333333333</v>
      </c>
      <c r="AN85" s="17">
        <v>250.43560606060606</v>
      </c>
      <c r="AO85" s="17">
        <v>10.017424242424241</v>
      </c>
    </row>
    <row r="86" spans="1:41">
      <c r="A86" s="24">
        <v>81</v>
      </c>
      <c r="B86" s="3">
        <v>100</v>
      </c>
      <c r="C86" s="4">
        <v>71</v>
      </c>
      <c r="D86" s="5" t="s">
        <v>153</v>
      </c>
      <c r="E86" s="4">
        <v>1104342637</v>
      </c>
      <c r="F86" s="1">
        <v>55</v>
      </c>
      <c r="G86" s="1" t="s">
        <v>36</v>
      </c>
      <c r="H86" s="15">
        <v>38.5</v>
      </c>
      <c r="I86" s="1">
        <v>23</v>
      </c>
      <c r="J86" s="16">
        <v>41.81818181818182</v>
      </c>
      <c r="K86" s="16">
        <v>1.6727272727272728</v>
      </c>
      <c r="L86" s="1">
        <v>4</v>
      </c>
      <c r="M86" s="1">
        <v>0</v>
      </c>
      <c r="N86" s="1">
        <v>240</v>
      </c>
      <c r="O86" s="1" t="s">
        <v>37</v>
      </c>
      <c r="P86" s="1">
        <v>312</v>
      </c>
      <c r="Q86" s="1">
        <v>5.2</v>
      </c>
      <c r="R86" s="2">
        <v>0</v>
      </c>
      <c r="S86" s="2">
        <v>0</v>
      </c>
      <c r="T86" s="1">
        <v>0</v>
      </c>
      <c r="U86" s="2">
        <v>0</v>
      </c>
      <c r="V86" s="2">
        <v>0</v>
      </c>
      <c r="W86" s="1">
        <v>48</v>
      </c>
      <c r="X86" s="1" t="s">
        <v>38</v>
      </c>
      <c r="Y86" s="1">
        <v>34</v>
      </c>
      <c r="Z86" s="1">
        <v>28</v>
      </c>
      <c r="AA86" s="2">
        <v>58.333333333333336</v>
      </c>
      <c r="AB86" s="2">
        <v>2.3333333333333335</v>
      </c>
      <c r="AC86" s="1">
        <v>12</v>
      </c>
      <c r="AD86" s="1">
        <v>0</v>
      </c>
      <c r="AE86" s="1">
        <v>720</v>
      </c>
      <c r="AF86" s="1">
        <v>3000</v>
      </c>
      <c r="AG86" s="1">
        <v>936</v>
      </c>
      <c r="AH86" s="2">
        <v>15.6</v>
      </c>
      <c r="AI86" s="2">
        <v>15</v>
      </c>
      <c r="AJ86" s="2">
        <v>7</v>
      </c>
      <c r="AK86" s="1">
        <v>907</v>
      </c>
      <c r="AL86" s="2">
        <v>111.04166666666666</v>
      </c>
      <c r="AM86" s="2">
        <v>4.4416666666666664</v>
      </c>
      <c r="AN86" s="17">
        <v>211.19318181818181</v>
      </c>
      <c r="AO86" s="17">
        <v>8.4477272727272723</v>
      </c>
    </row>
    <row r="87" spans="1:41">
      <c r="A87" s="24">
        <v>82</v>
      </c>
      <c r="B87" s="3">
        <v>102</v>
      </c>
      <c r="C87" s="4">
        <v>623</v>
      </c>
      <c r="D87" s="5" t="s">
        <v>154</v>
      </c>
      <c r="E87" s="7">
        <v>1150168639</v>
      </c>
      <c r="F87" s="1">
        <v>55</v>
      </c>
      <c r="G87" s="1" t="s">
        <v>36</v>
      </c>
      <c r="H87" s="15">
        <v>38.5</v>
      </c>
      <c r="I87" s="1">
        <v>8</v>
      </c>
      <c r="J87" s="16">
        <v>14.545454545454545</v>
      </c>
      <c r="K87" s="16">
        <v>0.58181818181818179</v>
      </c>
      <c r="L87" s="1">
        <v>4</v>
      </c>
      <c r="M87" s="1">
        <v>0</v>
      </c>
      <c r="N87" s="1">
        <v>240</v>
      </c>
      <c r="O87" s="1" t="s">
        <v>37</v>
      </c>
      <c r="P87" s="1">
        <v>312</v>
      </c>
      <c r="Q87" s="1">
        <v>5.2</v>
      </c>
      <c r="R87" s="2">
        <v>4</v>
      </c>
      <c r="S87" s="2">
        <v>30.46</v>
      </c>
      <c r="T87" s="1">
        <v>270.45999999999998</v>
      </c>
      <c r="U87" s="2">
        <v>130.96250000000001</v>
      </c>
      <c r="V87" s="2">
        <v>5.238500000000001</v>
      </c>
      <c r="W87" s="1">
        <v>48</v>
      </c>
      <c r="X87" s="1" t="s">
        <v>38</v>
      </c>
      <c r="Y87" s="1">
        <v>34</v>
      </c>
      <c r="Z87" s="1">
        <v>16</v>
      </c>
      <c r="AA87" s="2">
        <v>33.333333333333336</v>
      </c>
      <c r="AB87" s="2">
        <v>1.3333333333333335</v>
      </c>
      <c r="AC87" s="1">
        <v>12</v>
      </c>
      <c r="AD87" s="1">
        <v>0</v>
      </c>
      <c r="AE87" s="1">
        <v>720</v>
      </c>
      <c r="AF87" s="1">
        <v>3000</v>
      </c>
      <c r="AG87" s="1">
        <v>936</v>
      </c>
      <c r="AH87" s="2">
        <v>15.6</v>
      </c>
      <c r="AI87" s="2">
        <v>16</v>
      </c>
      <c r="AJ87" s="2">
        <v>1</v>
      </c>
      <c r="AK87" s="1">
        <v>961</v>
      </c>
      <c r="AL87" s="2">
        <v>99.791666666666657</v>
      </c>
      <c r="AM87" s="2">
        <v>3.9916666666666667</v>
      </c>
      <c r="AN87" s="17">
        <v>278.63295454545454</v>
      </c>
      <c r="AO87" s="17">
        <v>11.145318181818183</v>
      </c>
    </row>
    <row r="88" spans="1:41">
      <c r="A88" s="24">
        <v>83</v>
      </c>
      <c r="B88" s="3">
        <v>104</v>
      </c>
      <c r="C88" s="4">
        <v>768</v>
      </c>
      <c r="D88" s="5" t="s">
        <v>155</v>
      </c>
      <c r="E88" s="4">
        <v>1105237109</v>
      </c>
      <c r="F88" s="1">
        <v>55</v>
      </c>
      <c r="G88" s="1" t="s">
        <v>36</v>
      </c>
      <c r="H88" s="15">
        <v>38.5</v>
      </c>
      <c r="I88" s="1">
        <v>17</v>
      </c>
      <c r="J88" s="16">
        <v>30.90909090909091</v>
      </c>
      <c r="K88" s="16">
        <v>1.2363636363636363</v>
      </c>
      <c r="L88" s="1">
        <v>4</v>
      </c>
      <c r="M88" s="1">
        <v>0</v>
      </c>
      <c r="N88" s="1">
        <v>240</v>
      </c>
      <c r="O88" s="1" t="s">
        <v>37</v>
      </c>
      <c r="P88" s="1">
        <v>312</v>
      </c>
      <c r="Q88" s="1">
        <v>5.2</v>
      </c>
      <c r="R88" s="2">
        <v>0</v>
      </c>
      <c r="S88" s="2">
        <v>0</v>
      </c>
      <c r="T88" s="1">
        <v>0</v>
      </c>
      <c r="U88" s="2">
        <v>0</v>
      </c>
      <c r="V88" s="2">
        <v>0</v>
      </c>
      <c r="W88" s="1">
        <v>48</v>
      </c>
      <c r="X88" s="1" t="s">
        <v>38</v>
      </c>
      <c r="Y88" s="1">
        <v>34</v>
      </c>
      <c r="Z88" s="1">
        <v>17</v>
      </c>
      <c r="AA88" s="2">
        <v>35.416666666666664</v>
      </c>
      <c r="AB88" s="2">
        <v>1.4166666666666665</v>
      </c>
      <c r="AC88" s="1">
        <v>12</v>
      </c>
      <c r="AD88" s="1">
        <v>0</v>
      </c>
      <c r="AE88" s="1">
        <v>720</v>
      </c>
      <c r="AF88" s="1">
        <v>3000</v>
      </c>
      <c r="AG88" s="1">
        <v>936</v>
      </c>
      <c r="AH88" s="2">
        <v>15.6</v>
      </c>
      <c r="AI88" s="2">
        <v>12</v>
      </c>
      <c r="AJ88" s="2">
        <v>0</v>
      </c>
      <c r="AK88" s="1">
        <v>720</v>
      </c>
      <c r="AL88" s="2">
        <v>150</v>
      </c>
      <c r="AM88" s="2">
        <v>6</v>
      </c>
      <c r="AN88" s="17">
        <v>216.32575757575756</v>
      </c>
      <c r="AO88" s="17">
        <v>8.6530303030303024</v>
      </c>
    </row>
    <row r="89" spans="1:41">
      <c r="A89" s="24">
        <v>84</v>
      </c>
      <c r="B89" s="3">
        <v>105</v>
      </c>
      <c r="C89" s="4">
        <v>411</v>
      </c>
      <c r="D89" s="5" t="s">
        <v>156</v>
      </c>
      <c r="E89" s="4">
        <v>1104966922</v>
      </c>
      <c r="F89" s="1">
        <v>55</v>
      </c>
      <c r="G89" s="1" t="s">
        <v>36</v>
      </c>
      <c r="H89" s="15">
        <v>38.5</v>
      </c>
      <c r="I89" s="1">
        <v>35</v>
      </c>
      <c r="J89" s="16">
        <v>63.636363636363633</v>
      </c>
      <c r="K89" s="16">
        <v>2.5454545454545454</v>
      </c>
      <c r="L89" s="1">
        <v>4</v>
      </c>
      <c r="M89" s="1">
        <v>0</v>
      </c>
      <c r="N89" s="1">
        <v>240</v>
      </c>
      <c r="O89" s="1" t="s">
        <v>37</v>
      </c>
      <c r="P89" s="1">
        <v>312</v>
      </c>
      <c r="Q89" s="1">
        <v>5.2</v>
      </c>
      <c r="R89" s="2">
        <v>3</v>
      </c>
      <c r="S89" s="2">
        <v>10.76</v>
      </c>
      <c r="T89" s="1">
        <v>190.76</v>
      </c>
      <c r="U89" s="2">
        <v>150</v>
      </c>
      <c r="V89" s="2">
        <v>6</v>
      </c>
      <c r="W89" s="1">
        <v>48</v>
      </c>
      <c r="X89" s="1" t="s">
        <v>38</v>
      </c>
      <c r="Y89" s="1">
        <v>34</v>
      </c>
      <c r="Z89" s="1">
        <v>38</v>
      </c>
      <c r="AA89" s="2">
        <v>79.166666666666671</v>
      </c>
      <c r="AB89" s="2">
        <v>3.166666666666667</v>
      </c>
      <c r="AC89" s="1">
        <v>12</v>
      </c>
      <c r="AD89" s="1">
        <v>0</v>
      </c>
      <c r="AE89" s="1">
        <v>720</v>
      </c>
      <c r="AF89" s="1">
        <v>3000</v>
      </c>
      <c r="AG89" s="1">
        <v>936</v>
      </c>
      <c r="AH89" s="2">
        <v>15.6</v>
      </c>
      <c r="AI89" s="2">
        <v>12</v>
      </c>
      <c r="AJ89" s="2">
        <v>21</v>
      </c>
      <c r="AK89" s="1">
        <v>741</v>
      </c>
      <c r="AL89" s="2">
        <v>145.625</v>
      </c>
      <c r="AM89" s="2">
        <v>5.8250000000000002</v>
      </c>
      <c r="AN89" s="17">
        <v>438.42803030303031</v>
      </c>
      <c r="AO89" s="17">
        <v>17.53712121212121</v>
      </c>
    </row>
    <row r="90" spans="1:41">
      <c r="A90" s="24">
        <v>85</v>
      </c>
      <c r="B90" s="3">
        <v>106</v>
      </c>
      <c r="C90" s="4">
        <v>54</v>
      </c>
      <c r="D90" s="5" t="s">
        <v>157</v>
      </c>
      <c r="E90" s="4">
        <v>1104927650</v>
      </c>
      <c r="F90" s="1">
        <v>55</v>
      </c>
      <c r="G90" s="1" t="s">
        <v>36</v>
      </c>
      <c r="H90" s="15">
        <v>38.5</v>
      </c>
      <c r="I90" s="1">
        <v>2</v>
      </c>
      <c r="J90" s="16">
        <v>3.6363636363636362</v>
      </c>
      <c r="K90" s="16">
        <v>0.14545454545454545</v>
      </c>
      <c r="L90" s="1">
        <v>4</v>
      </c>
      <c r="M90" s="1">
        <v>0</v>
      </c>
      <c r="N90" s="1">
        <v>240</v>
      </c>
      <c r="O90" s="1" t="s">
        <v>37</v>
      </c>
      <c r="P90" s="1">
        <v>312</v>
      </c>
      <c r="Q90" s="1">
        <v>5.2</v>
      </c>
      <c r="R90" s="2">
        <v>0</v>
      </c>
      <c r="S90" s="2">
        <v>0</v>
      </c>
      <c r="T90" s="1">
        <v>0</v>
      </c>
      <c r="U90" s="2">
        <v>0</v>
      </c>
      <c r="V90" s="2">
        <v>0</v>
      </c>
      <c r="W90" s="1">
        <v>48</v>
      </c>
      <c r="X90" s="1" t="s">
        <v>38</v>
      </c>
      <c r="Y90" s="1">
        <v>34</v>
      </c>
      <c r="Z90" s="1">
        <v>30</v>
      </c>
      <c r="AA90" s="2">
        <v>62.5</v>
      </c>
      <c r="AB90" s="2">
        <v>2.5</v>
      </c>
      <c r="AC90" s="1">
        <v>12</v>
      </c>
      <c r="AD90" s="1">
        <v>0</v>
      </c>
      <c r="AE90" s="1">
        <v>720</v>
      </c>
      <c r="AF90" s="1">
        <v>3000</v>
      </c>
      <c r="AG90" s="1">
        <v>936</v>
      </c>
      <c r="AH90" s="2">
        <v>15.6</v>
      </c>
      <c r="AI90" s="2">
        <v>15</v>
      </c>
      <c r="AJ90" s="2">
        <v>11</v>
      </c>
      <c r="AK90" s="1">
        <v>911</v>
      </c>
      <c r="AL90" s="2">
        <v>110.20833333333334</v>
      </c>
      <c r="AM90" s="2">
        <v>4.4083333333333332</v>
      </c>
      <c r="AN90" s="17">
        <v>176.344696969697</v>
      </c>
      <c r="AO90" s="17">
        <v>7.0537878787878787</v>
      </c>
    </row>
    <row r="91" spans="1:41">
      <c r="A91" s="24">
        <v>86</v>
      </c>
      <c r="B91" s="3">
        <v>107</v>
      </c>
      <c r="C91" s="4">
        <v>693</v>
      </c>
      <c r="D91" s="5" t="s">
        <v>158</v>
      </c>
      <c r="E91" s="6" t="s">
        <v>159</v>
      </c>
      <c r="F91" s="1">
        <v>55</v>
      </c>
      <c r="G91" s="1" t="s">
        <v>36</v>
      </c>
      <c r="H91" s="15">
        <v>38.5</v>
      </c>
      <c r="I91" s="1">
        <v>16</v>
      </c>
      <c r="J91" s="16">
        <v>29.09090909090909</v>
      </c>
      <c r="K91" s="16">
        <v>1.1636363636363636</v>
      </c>
      <c r="L91" s="1">
        <v>4</v>
      </c>
      <c r="M91" s="1">
        <v>0</v>
      </c>
      <c r="N91" s="1">
        <v>240</v>
      </c>
      <c r="O91" s="1" t="s">
        <v>37</v>
      </c>
      <c r="P91" s="1">
        <v>312</v>
      </c>
      <c r="Q91" s="1">
        <v>5.2</v>
      </c>
      <c r="R91" s="2">
        <v>4</v>
      </c>
      <c r="S91" s="2">
        <v>24.2</v>
      </c>
      <c r="T91" s="1">
        <v>264.2</v>
      </c>
      <c r="U91" s="2">
        <v>134.875</v>
      </c>
      <c r="V91" s="2">
        <v>5.3949999999999996</v>
      </c>
      <c r="W91" s="1">
        <v>48</v>
      </c>
      <c r="X91" s="1" t="s">
        <v>38</v>
      </c>
      <c r="Y91" s="1">
        <v>34</v>
      </c>
      <c r="Z91" s="1">
        <v>39</v>
      </c>
      <c r="AA91" s="2">
        <v>81.25</v>
      </c>
      <c r="AB91" s="2">
        <v>3.25</v>
      </c>
      <c r="AC91" s="1">
        <v>12</v>
      </c>
      <c r="AD91" s="1">
        <v>0</v>
      </c>
      <c r="AE91" s="1">
        <v>720</v>
      </c>
      <c r="AF91" s="1">
        <v>3000</v>
      </c>
      <c r="AG91" s="1">
        <v>936</v>
      </c>
      <c r="AH91" s="2">
        <v>15.6</v>
      </c>
      <c r="AI91" s="2">
        <v>13</v>
      </c>
      <c r="AJ91" s="2">
        <v>19</v>
      </c>
      <c r="AK91" s="1">
        <v>799</v>
      </c>
      <c r="AL91" s="2">
        <v>133.54166666666666</v>
      </c>
      <c r="AM91" s="2">
        <v>5.3416666666666668</v>
      </c>
      <c r="AN91" s="17">
        <v>378.75757575757575</v>
      </c>
      <c r="AO91" s="17">
        <v>15.15030303030303</v>
      </c>
    </row>
    <row r="92" spans="1:41">
      <c r="A92" s="24">
        <v>87</v>
      </c>
      <c r="B92" s="3">
        <v>109</v>
      </c>
      <c r="C92" s="4">
        <v>1229</v>
      </c>
      <c r="D92" s="5" t="s">
        <v>160</v>
      </c>
      <c r="E92" s="6" t="s">
        <v>161</v>
      </c>
      <c r="F92" s="1">
        <v>55</v>
      </c>
      <c r="G92" s="1" t="s">
        <v>36</v>
      </c>
      <c r="H92" s="15">
        <v>38.5</v>
      </c>
      <c r="I92" s="1">
        <v>25</v>
      </c>
      <c r="J92" s="16">
        <v>45.454545454545453</v>
      </c>
      <c r="K92" s="16">
        <v>1.8181818181818181</v>
      </c>
      <c r="L92" s="1">
        <v>4</v>
      </c>
      <c r="M92" s="1">
        <v>0</v>
      </c>
      <c r="N92" s="1">
        <v>240</v>
      </c>
      <c r="O92" s="1" t="s">
        <v>37</v>
      </c>
      <c r="P92" s="1">
        <v>312</v>
      </c>
      <c r="Q92" s="1">
        <v>5.2</v>
      </c>
      <c r="R92" s="2">
        <v>4</v>
      </c>
      <c r="S92" s="2">
        <v>25.7</v>
      </c>
      <c r="T92" s="1">
        <v>265.7</v>
      </c>
      <c r="U92" s="2">
        <v>133.9375</v>
      </c>
      <c r="V92" s="2">
        <v>5.3574999999999999</v>
      </c>
      <c r="W92" s="1">
        <v>48</v>
      </c>
      <c r="X92" s="1" t="s">
        <v>38</v>
      </c>
      <c r="Y92" s="1">
        <v>34</v>
      </c>
      <c r="Z92" s="1">
        <v>38</v>
      </c>
      <c r="AA92" s="2">
        <v>79.166666666666671</v>
      </c>
      <c r="AB92" s="2">
        <v>3.166666666666667</v>
      </c>
      <c r="AC92" s="1">
        <v>12</v>
      </c>
      <c r="AD92" s="1">
        <v>0</v>
      </c>
      <c r="AE92" s="1">
        <v>720</v>
      </c>
      <c r="AF92" s="1">
        <v>3000</v>
      </c>
      <c r="AG92" s="1">
        <v>936</v>
      </c>
      <c r="AH92" s="2">
        <v>15.6</v>
      </c>
      <c r="AI92" s="2">
        <v>15</v>
      </c>
      <c r="AJ92" s="2">
        <v>7</v>
      </c>
      <c r="AK92" s="1">
        <v>907</v>
      </c>
      <c r="AL92" s="2">
        <v>111.04166666666666</v>
      </c>
      <c r="AM92" s="2">
        <v>4.4416666666666664</v>
      </c>
      <c r="AN92" s="17">
        <v>369.60037878787875</v>
      </c>
      <c r="AO92" s="17">
        <v>14.784015151515153</v>
      </c>
    </row>
    <row r="93" spans="1:41">
      <c r="A93" s="24">
        <v>88</v>
      </c>
      <c r="B93" s="3">
        <v>110</v>
      </c>
      <c r="C93" s="4">
        <v>1215</v>
      </c>
      <c r="D93" s="5" t="s">
        <v>162</v>
      </c>
      <c r="E93" s="6" t="s">
        <v>163</v>
      </c>
      <c r="F93" s="1">
        <v>55</v>
      </c>
      <c r="G93" s="1" t="s">
        <v>36</v>
      </c>
      <c r="H93" s="15">
        <v>38.5</v>
      </c>
      <c r="I93" s="1">
        <v>35</v>
      </c>
      <c r="J93" s="16">
        <v>63.636363636363633</v>
      </c>
      <c r="K93" s="16">
        <v>2.5454545454545454</v>
      </c>
      <c r="L93" s="1">
        <v>4</v>
      </c>
      <c r="M93" s="1">
        <v>0</v>
      </c>
      <c r="N93" s="1">
        <v>240</v>
      </c>
      <c r="O93" s="1" t="s">
        <v>37</v>
      </c>
      <c r="P93" s="1">
        <v>312</v>
      </c>
      <c r="Q93" s="1">
        <v>5.2</v>
      </c>
      <c r="R93" s="2">
        <v>0</v>
      </c>
      <c r="S93" s="2">
        <v>0</v>
      </c>
      <c r="T93" s="1">
        <v>0</v>
      </c>
      <c r="U93" s="2">
        <v>0</v>
      </c>
      <c r="V93" s="2">
        <v>0</v>
      </c>
      <c r="W93" s="1">
        <v>48</v>
      </c>
      <c r="X93" s="1" t="s">
        <v>38</v>
      </c>
      <c r="Y93" s="1">
        <v>34</v>
      </c>
      <c r="Z93" s="1">
        <v>34</v>
      </c>
      <c r="AA93" s="2">
        <v>70.833333333333329</v>
      </c>
      <c r="AB93" s="2">
        <v>2.833333333333333</v>
      </c>
      <c r="AC93" s="1">
        <v>12</v>
      </c>
      <c r="AD93" s="1">
        <v>0</v>
      </c>
      <c r="AE93" s="1">
        <v>720</v>
      </c>
      <c r="AF93" s="1">
        <v>3000</v>
      </c>
      <c r="AG93" s="1">
        <v>936</v>
      </c>
      <c r="AH93" s="2">
        <v>15.6</v>
      </c>
      <c r="AI93" s="2">
        <v>13</v>
      </c>
      <c r="AJ93" s="2">
        <v>50</v>
      </c>
      <c r="AK93" s="1">
        <v>830</v>
      </c>
      <c r="AL93" s="2">
        <v>127.08333333333334</v>
      </c>
      <c r="AM93" s="2">
        <v>5.083333333333333</v>
      </c>
      <c r="AN93" s="17">
        <v>261.55303030303031</v>
      </c>
      <c r="AO93" s="17">
        <v>10.462121212121211</v>
      </c>
    </row>
    <row r="94" spans="1:41">
      <c r="A94" s="24">
        <v>89</v>
      </c>
      <c r="B94" s="3">
        <v>112</v>
      </c>
      <c r="C94" s="4">
        <v>59</v>
      </c>
      <c r="D94" s="5" t="s">
        <v>164</v>
      </c>
      <c r="E94" s="4">
        <v>1105676439</v>
      </c>
      <c r="F94" s="1">
        <v>55</v>
      </c>
      <c r="G94" s="1" t="s">
        <v>36</v>
      </c>
      <c r="H94" s="15">
        <v>38.5</v>
      </c>
      <c r="I94" s="1">
        <v>22</v>
      </c>
      <c r="J94" s="16">
        <v>40</v>
      </c>
      <c r="K94" s="16">
        <v>1.6</v>
      </c>
      <c r="L94" s="1">
        <v>4</v>
      </c>
      <c r="M94" s="1">
        <v>0</v>
      </c>
      <c r="N94" s="1">
        <v>240</v>
      </c>
      <c r="O94" s="1" t="s">
        <v>37</v>
      </c>
      <c r="P94" s="1">
        <v>312</v>
      </c>
      <c r="Q94" s="1">
        <v>5.2</v>
      </c>
      <c r="R94" s="2">
        <v>3</v>
      </c>
      <c r="S94" s="2">
        <v>9.27</v>
      </c>
      <c r="T94" s="1">
        <v>189.27</v>
      </c>
      <c r="U94" s="2">
        <v>150</v>
      </c>
      <c r="V94" s="2">
        <v>6</v>
      </c>
      <c r="W94" s="1">
        <v>48</v>
      </c>
      <c r="X94" s="1" t="s">
        <v>38</v>
      </c>
      <c r="Y94" s="1">
        <v>34</v>
      </c>
      <c r="Z94" s="1">
        <v>28</v>
      </c>
      <c r="AA94" s="2">
        <v>58.333333333333336</v>
      </c>
      <c r="AB94" s="2">
        <v>2.3333333333333335</v>
      </c>
      <c r="AC94" s="1">
        <v>12</v>
      </c>
      <c r="AD94" s="1">
        <v>0</v>
      </c>
      <c r="AE94" s="1">
        <v>720</v>
      </c>
      <c r="AF94" s="1">
        <v>3000</v>
      </c>
      <c r="AG94" s="1">
        <v>936</v>
      </c>
      <c r="AH94" s="2">
        <v>15.6</v>
      </c>
      <c r="AI94" s="2">
        <v>17</v>
      </c>
      <c r="AJ94" s="2">
        <v>0</v>
      </c>
      <c r="AK94" s="1">
        <v>1020</v>
      </c>
      <c r="AL94" s="2">
        <v>87.5</v>
      </c>
      <c r="AM94" s="2">
        <v>3.5</v>
      </c>
      <c r="AN94" s="17">
        <v>335.83333333333337</v>
      </c>
      <c r="AO94" s="17">
        <v>13.433333333333334</v>
      </c>
    </row>
    <row r="95" spans="1:41">
      <c r="A95" s="24">
        <v>90</v>
      </c>
      <c r="B95" s="3">
        <v>113</v>
      </c>
      <c r="C95" s="4">
        <v>525</v>
      </c>
      <c r="D95" s="5" t="s">
        <v>165</v>
      </c>
      <c r="E95" s="4">
        <v>1150291480</v>
      </c>
      <c r="F95" s="1">
        <v>55</v>
      </c>
      <c r="G95" s="1" t="s">
        <v>36</v>
      </c>
      <c r="H95" s="15">
        <v>38.5</v>
      </c>
      <c r="I95" s="1">
        <v>27</v>
      </c>
      <c r="J95" s="16">
        <v>49.090909090909093</v>
      </c>
      <c r="K95" s="16">
        <v>1.9636363636363638</v>
      </c>
      <c r="L95" s="1">
        <v>4</v>
      </c>
      <c r="M95" s="1">
        <v>0</v>
      </c>
      <c r="N95" s="1">
        <v>240</v>
      </c>
      <c r="O95" s="1" t="s">
        <v>37</v>
      </c>
      <c r="P95" s="1">
        <v>312</v>
      </c>
      <c r="Q95" s="1">
        <v>5.2</v>
      </c>
      <c r="R95" s="2">
        <v>4</v>
      </c>
      <c r="S95" s="2">
        <v>38.28</v>
      </c>
      <c r="T95" s="1">
        <v>278.27999999999997</v>
      </c>
      <c r="U95" s="2">
        <v>126.07500000000002</v>
      </c>
      <c r="V95" s="2">
        <v>5.0430000000000001</v>
      </c>
      <c r="W95" s="1">
        <v>48</v>
      </c>
      <c r="X95" s="1" t="s">
        <v>38</v>
      </c>
      <c r="Y95" s="1">
        <v>34</v>
      </c>
      <c r="Z95" s="1">
        <v>34</v>
      </c>
      <c r="AA95" s="2">
        <v>70.833333333333329</v>
      </c>
      <c r="AB95" s="2">
        <v>2.833333333333333</v>
      </c>
      <c r="AC95" s="1">
        <v>12</v>
      </c>
      <c r="AD95" s="1">
        <v>0</v>
      </c>
      <c r="AE95" s="1">
        <v>720</v>
      </c>
      <c r="AF95" s="1">
        <v>3000</v>
      </c>
      <c r="AG95" s="1">
        <v>936</v>
      </c>
      <c r="AH95" s="2">
        <v>15.6</v>
      </c>
      <c r="AI95" s="2">
        <v>11</v>
      </c>
      <c r="AJ95" s="2">
        <v>39</v>
      </c>
      <c r="AK95" s="1">
        <v>699</v>
      </c>
      <c r="AL95" s="2">
        <v>150</v>
      </c>
      <c r="AM95" s="2">
        <v>6</v>
      </c>
      <c r="AN95" s="17">
        <v>395.99924242424242</v>
      </c>
      <c r="AO95" s="17">
        <v>15.839969696969696</v>
      </c>
    </row>
    <row r="96" spans="1:41">
      <c r="A96" s="24">
        <v>91</v>
      </c>
      <c r="B96" s="3">
        <v>114</v>
      </c>
      <c r="C96" s="4">
        <v>199</v>
      </c>
      <c r="D96" s="5" t="s">
        <v>166</v>
      </c>
      <c r="E96" s="4">
        <v>1150110748</v>
      </c>
      <c r="F96" s="1">
        <v>55</v>
      </c>
      <c r="G96" s="1" t="s">
        <v>36</v>
      </c>
      <c r="H96" s="15">
        <v>38.5</v>
      </c>
      <c r="I96" s="1">
        <v>41</v>
      </c>
      <c r="J96" s="16">
        <v>74.545454545454547</v>
      </c>
      <c r="K96" s="16">
        <v>2.9818181818181819</v>
      </c>
      <c r="L96" s="1">
        <v>4</v>
      </c>
      <c r="M96" s="1">
        <v>0</v>
      </c>
      <c r="N96" s="1">
        <v>240</v>
      </c>
      <c r="O96" s="1" t="s">
        <v>37</v>
      </c>
      <c r="P96" s="1">
        <v>312</v>
      </c>
      <c r="Q96" s="1">
        <v>5.2</v>
      </c>
      <c r="R96" s="2">
        <v>4</v>
      </c>
      <c r="S96" s="2">
        <v>8.24</v>
      </c>
      <c r="T96" s="1">
        <v>248.24</v>
      </c>
      <c r="U96" s="2">
        <v>144.85</v>
      </c>
      <c r="V96" s="2">
        <v>5.7939999999999996</v>
      </c>
      <c r="W96" s="1">
        <v>48</v>
      </c>
      <c r="X96" s="1" t="s">
        <v>38</v>
      </c>
      <c r="Y96" s="1">
        <v>34</v>
      </c>
      <c r="Z96" s="1">
        <v>28</v>
      </c>
      <c r="AA96" s="2">
        <v>58.333333333333336</v>
      </c>
      <c r="AB96" s="2">
        <v>2.3333333333333335</v>
      </c>
      <c r="AC96" s="1">
        <v>12</v>
      </c>
      <c r="AD96" s="1">
        <v>0</v>
      </c>
      <c r="AE96" s="1">
        <v>720</v>
      </c>
      <c r="AF96" s="1">
        <v>3000</v>
      </c>
      <c r="AG96" s="1">
        <v>936</v>
      </c>
      <c r="AH96" s="2">
        <v>15.6</v>
      </c>
      <c r="AI96" s="2">
        <v>11</v>
      </c>
      <c r="AJ96" s="2">
        <v>48</v>
      </c>
      <c r="AK96" s="1">
        <v>708</v>
      </c>
      <c r="AL96" s="2">
        <v>150</v>
      </c>
      <c r="AM96" s="2">
        <v>6</v>
      </c>
      <c r="AN96" s="17">
        <v>427.72878787878784</v>
      </c>
      <c r="AO96" s="17">
        <v>17.109151515151517</v>
      </c>
    </row>
    <row r="97" spans="1:41">
      <c r="A97" s="24">
        <v>92</v>
      </c>
      <c r="B97" s="3">
        <v>115</v>
      </c>
      <c r="C97" s="4">
        <v>1884</v>
      </c>
      <c r="D97" s="5" t="s">
        <v>167</v>
      </c>
      <c r="E97" s="6" t="s">
        <v>168</v>
      </c>
      <c r="F97" s="1">
        <v>55</v>
      </c>
      <c r="G97" s="1" t="s">
        <v>36</v>
      </c>
      <c r="H97" s="15">
        <v>38.5</v>
      </c>
      <c r="I97" s="1">
        <v>29</v>
      </c>
      <c r="J97" s="16">
        <v>52.727272727272727</v>
      </c>
      <c r="K97" s="16">
        <v>2.1090909090909089</v>
      </c>
      <c r="L97" s="1">
        <v>4</v>
      </c>
      <c r="M97" s="1">
        <v>0</v>
      </c>
      <c r="N97" s="1">
        <v>240</v>
      </c>
      <c r="O97" s="1" t="s">
        <v>37</v>
      </c>
      <c r="P97" s="1">
        <v>312</v>
      </c>
      <c r="Q97" s="1">
        <v>5.2</v>
      </c>
      <c r="R97" s="2">
        <v>4</v>
      </c>
      <c r="S97" s="2">
        <v>45.15</v>
      </c>
      <c r="T97" s="1">
        <v>285.14999999999998</v>
      </c>
      <c r="U97" s="2">
        <v>121.78125</v>
      </c>
      <c r="V97" s="2">
        <v>4.8712499999999999</v>
      </c>
      <c r="W97" s="1">
        <v>48</v>
      </c>
      <c r="X97" s="1" t="s">
        <v>38</v>
      </c>
      <c r="Y97" s="1">
        <v>34</v>
      </c>
      <c r="Z97" s="1">
        <v>34</v>
      </c>
      <c r="AA97" s="2">
        <v>70.833333333333329</v>
      </c>
      <c r="AB97" s="2">
        <v>2.833333333333333</v>
      </c>
      <c r="AC97" s="1">
        <v>12</v>
      </c>
      <c r="AD97" s="1">
        <v>0</v>
      </c>
      <c r="AE97" s="1">
        <v>720</v>
      </c>
      <c r="AF97" s="1">
        <v>3000</v>
      </c>
      <c r="AG97" s="1">
        <v>936</v>
      </c>
      <c r="AH97" s="2">
        <v>15.6</v>
      </c>
      <c r="AI97" s="2">
        <v>11</v>
      </c>
      <c r="AJ97" s="2">
        <v>6</v>
      </c>
      <c r="AK97" s="1">
        <v>666</v>
      </c>
      <c r="AL97" s="2">
        <v>150</v>
      </c>
      <c r="AM97" s="2">
        <v>6</v>
      </c>
      <c r="AN97" s="17">
        <v>395.34185606060606</v>
      </c>
      <c r="AO97" s="17">
        <v>15.813674242424241</v>
      </c>
    </row>
    <row r="98" spans="1:41">
      <c r="A98" s="24">
        <v>93</v>
      </c>
      <c r="B98" s="3">
        <v>116</v>
      </c>
      <c r="C98" s="4">
        <v>1495</v>
      </c>
      <c r="D98" s="5" t="s">
        <v>169</v>
      </c>
      <c r="E98" s="6" t="s">
        <v>170</v>
      </c>
      <c r="F98" s="1">
        <v>55</v>
      </c>
      <c r="G98" s="1" t="s">
        <v>36</v>
      </c>
      <c r="H98" s="15">
        <v>38.5</v>
      </c>
      <c r="I98" s="1">
        <v>32</v>
      </c>
      <c r="J98" s="16">
        <v>58.18181818181818</v>
      </c>
      <c r="K98" s="16">
        <v>2.3272727272727272</v>
      </c>
      <c r="L98" s="1">
        <v>4</v>
      </c>
      <c r="M98" s="1">
        <v>0</v>
      </c>
      <c r="N98" s="1">
        <v>240</v>
      </c>
      <c r="O98" s="1" t="s">
        <v>37</v>
      </c>
      <c r="P98" s="1">
        <v>312</v>
      </c>
      <c r="Q98" s="1">
        <v>5.2</v>
      </c>
      <c r="R98" s="2">
        <v>0</v>
      </c>
      <c r="S98" s="2">
        <v>0</v>
      </c>
      <c r="T98" s="1">
        <v>0</v>
      </c>
      <c r="U98" s="2">
        <v>0</v>
      </c>
      <c r="V98" s="2">
        <v>0</v>
      </c>
      <c r="W98" s="1">
        <v>48</v>
      </c>
      <c r="X98" s="1" t="s">
        <v>38</v>
      </c>
      <c r="Y98" s="1">
        <v>34</v>
      </c>
      <c r="Z98" s="1">
        <v>45</v>
      </c>
      <c r="AA98" s="2">
        <v>93.75</v>
      </c>
      <c r="AB98" s="2">
        <v>3.75</v>
      </c>
      <c r="AC98" s="1">
        <v>12</v>
      </c>
      <c r="AD98" s="1">
        <v>0</v>
      </c>
      <c r="AE98" s="1">
        <v>720</v>
      </c>
      <c r="AF98" s="1">
        <v>3000</v>
      </c>
      <c r="AG98" s="1">
        <v>936</v>
      </c>
      <c r="AH98" s="2">
        <v>15.6</v>
      </c>
      <c r="AI98" s="2">
        <v>13</v>
      </c>
      <c r="AJ98" s="2">
        <v>19</v>
      </c>
      <c r="AK98" s="1">
        <v>799</v>
      </c>
      <c r="AL98" s="2">
        <v>133.54166666666666</v>
      </c>
      <c r="AM98" s="2">
        <v>5.3416666666666668</v>
      </c>
      <c r="AN98" s="17">
        <v>285.47348484848487</v>
      </c>
      <c r="AO98" s="17">
        <v>11.418939393939393</v>
      </c>
    </row>
    <row r="99" spans="1:41">
      <c r="A99" s="24">
        <v>94</v>
      </c>
      <c r="B99" s="3">
        <v>117</v>
      </c>
      <c r="C99" s="4">
        <v>1828</v>
      </c>
      <c r="D99" s="5" t="s">
        <v>171</v>
      </c>
      <c r="E99" s="4">
        <v>1104894819</v>
      </c>
      <c r="F99" s="1">
        <v>55</v>
      </c>
      <c r="G99" s="1" t="s">
        <v>36</v>
      </c>
      <c r="H99" s="15">
        <v>38.5</v>
      </c>
      <c r="I99" s="1">
        <v>9</v>
      </c>
      <c r="J99" s="16">
        <v>16.363636363636363</v>
      </c>
      <c r="K99" s="16">
        <v>0.65454545454545454</v>
      </c>
      <c r="L99" s="1">
        <v>4</v>
      </c>
      <c r="M99" s="1">
        <v>0</v>
      </c>
      <c r="N99" s="1">
        <v>240</v>
      </c>
      <c r="O99" s="1" t="s">
        <v>37</v>
      </c>
      <c r="P99" s="1">
        <v>312</v>
      </c>
      <c r="Q99" s="1">
        <v>5.2</v>
      </c>
      <c r="R99" s="2">
        <v>0</v>
      </c>
      <c r="S99" s="2">
        <v>0</v>
      </c>
      <c r="T99" s="1">
        <v>0</v>
      </c>
      <c r="U99" s="2">
        <v>0</v>
      </c>
      <c r="V99" s="2">
        <v>0</v>
      </c>
      <c r="W99" s="1">
        <v>48</v>
      </c>
      <c r="X99" s="1" t="s">
        <v>38</v>
      </c>
      <c r="Y99" s="1">
        <v>34</v>
      </c>
      <c r="Z99" s="1">
        <v>29</v>
      </c>
      <c r="AA99" s="2">
        <v>60.416666666666664</v>
      </c>
      <c r="AB99" s="2">
        <v>2.4166666666666665</v>
      </c>
      <c r="AC99" s="1">
        <v>12</v>
      </c>
      <c r="AD99" s="1">
        <v>0</v>
      </c>
      <c r="AE99" s="1">
        <v>720</v>
      </c>
      <c r="AF99" s="1">
        <v>3000</v>
      </c>
      <c r="AG99" s="1">
        <v>936</v>
      </c>
      <c r="AH99" s="2">
        <v>15.6</v>
      </c>
      <c r="AI99" s="2">
        <v>16</v>
      </c>
      <c r="AJ99" s="2">
        <v>47</v>
      </c>
      <c r="AK99" s="1">
        <v>1007</v>
      </c>
      <c r="AL99" s="2">
        <v>90.208333333333343</v>
      </c>
      <c r="AM99" s="2">
        <v>3.6083333333333334</v>
      </c>
      <c r="AN99" s="17">
        <v>166.98863636363637</v>
      </c>
      <c r="AO99" s="17">
        <v>6.6795454545454547</v>
      </c>
    </row>
    <row r="100" spans="1:41">
      <c r="A100" s="24">
        <v>95</v>
      </c>
      <c r="B100" s="3">
        <v>118</v>
      </c>
      <c r="C100" s="4">
        <v>574</v>
      </c>
      <c r="D100" s="5" t="s">
        <v>172</v>
      </c>
      <c r="E100" s="4">
        <v>1105676462</v>
      </c>
      <c r="F100" s="1">
        <v>55</v>
      </c>
      <c r="G100" s="1" t="s">
        <v>36</v>
      </c>
      <c r="H100" s="15">
        <v>38.5</v>
      </c>
      <c r="I100" s="1">
        <v>16</v>
      </c>
      <c r="J100" s="16">
        <v>29.09090909090909</v>
      </c>
      <c r="K100" s="16">
        <v>1.1636363636363636</v>
      </c>
      <c r="L100" s="1">
        <v>4</v>
      </c>
      <c r="M100" s="1">
        <v>0</v>
      </c>
      <c r="N100" s="1">
        <v>240</v>
      </c>
      <c r="O100" s="1" t="s">
        <v>37</v>
      </c>
      <c r="P100" s="1">
        <v>312</v>
      </c>
      <c r="Q100" s="1">
        <v>5.2</v>
      </c>
      <c r="R100" s="2">
        <v>3</v>
      </c>
      <c r="S100" s="2">
        <v>37.82</v>
      </c>
      <c r="T100" s="1">
        <v>217.82</v>
      </c>
      <c r="U100" s="2">
        <v>150</v>
      </c>
      <c r="V100" s="2">
        <v>6</v>
      </c>
      <c r="W100" s="1">
        <v>48</v>
      </c>
      <c r="X100" s="1" t="s">
        <v>38</v>
      </c>
      <c r="Y100" s="1">
        <v>34</v>
      </c>
      <c r="Z100" s="1">
        <v>28</v>
      </c>
      <c r="AA100" s="2">
        <v>58.333333333333336</v>
      </c>
      <c r="AB100" s="2">
        <v>2.3333333333333335</v>
      </c>
      <c r="AC100" s="1">
        <v>12</v>
      </c>
      <c r="AD100" s="1">
        <v>0</v>
      </c>
      <c r="AE100" s="1">
        <v>720</v>
      </c>
      <c r="AF100" s="1">
        <v>3000</v>
      </c>
      <c r="AG100" s="1">
        <v>936</v>
      </c>
      <c r="AH100" s="2">
        <v>15.6</v>
      </c>
      <c r="AI100" s="2">
        <v>16</v>
      </c>
      <c r="AJ100" s="2">
        <v>46</v>
      </c>
      <c r="AK100" s="1">
        <v>1006</v>
      </c>
      <c r="AL100" s="2">
        <v>90.416666666666657</v>
      </c>
      <c r="AM100" s="2">
        <v>3.6166666666666667</v>
      </c>
      <c r="AN100" s="17">
        <v>327.84090909090912</v>
      </c>
      <c r="AO100" s="17">
        <v>13.113636363636365</v>
      </c>
    </row>
    <row r="101" spans="1:41">
      <c r="A101" s="24">
        <v>96</v>
      </c>
      <c r="B101" s="3">
        <v>119</v>
      </c>
      <c r="C101" s="18">
        <v>973</v>
      </c>
      <c r="D101" s="19" t="s">
        <v>173</v>
      </c>
      <c r="E101" s="18">
        <v>1104830680</v>
      </c>
      <c r="F101" s="1">
        <v>55</v>
      </c>
      <c r="G101" s="1" t="s">
        <v>36</v>
      </c>
      <c r="H101" s="15">
        <v>38.5</v>
      </c>
      <c r="I101" s="1">
        <v>20</v>
      </c>
      <c r="J101" s="16">
        <v>36.363636363636367</v>
      </c>
      <c r="K101" s="16">
        <v>1.4545454545454546</v>
      </c>
      <c r="L101" s="1">
        <v>4</v>
      </c>
      <c r="M101" s="1">
        <v>0</v>
      </c>
      <c r="N101" s="1">
        <v>240</v>
      </c>
      <c r="O101" s="1" t="s">
        <v>37</v>
      </c>
      <c r="P101" s="1">
        <v>312</v>
      </c>
      <c r="Q101" s="1">
        <v>5.2</v>
      </c>
      <c r="R101" s="2">
        <v>5</v>
      </c>
      <c r="S101" s="2">
        <v>26.72</v>
      </c>
      <c r="T101" s="1">
        <v>326.72000000000003</v>
      </c>
      <c r="U101" s="2">
        <v>95.799999999999983</v>
      </c>
      <c r="V101" s="2">
        <v>3.8319999999999999</v>
      </c>
      <c r="W101" s="1">
        <v>48</v>
      </c>
      <c r="X101" s="1" t="s">
        <v>38</v>
      </c>
      <c r="Y101" s="1">
        <v>34</v>
      </c>
      <c r="Z101" s="1">
        <v>27</v>
      </c>
      <c r="AA101" s="2">
        <v>56.25</v>
      </c>
      <c r="AB101" s="2">
        <v>2.25</v>
      </c>
      <c r="AC101" s="1">
        <v>12</v>
      </c>
      <c r="AD101" s="1">
        <v>0</v>
      </c>
      <c r="AE101" s="1">
        <v>720</v>
      </c>
      <c r="AF101" s="1">
        <v>3000</v>
      </c>
      <c r="AG101" s="1">
        <v>936</v>
      </c>
      <c r="AH101" s="2">
        <v>15.6</v>
      </c>
      <c r="AI101" s="2">
        <v>15</v>
      </c>
      <c r="AJ101" s="2">
        <v>51</v>
      </c>
      <c r="AK101" s="1">
        <v>951</v>
      </c>
      <c r="AL101" s="2">
        <v>101.875</v>
      </c>
      <c r="AM101" s="2">
        <v>4.0750000000000002</v>
      </c>
      <c r="AN101" s="17">
        <v>290.28863636363633</v>
      </c>
      <c r="AO101" s="17">
        <v>11.611545454545453</v>
      </c>
    </row>
    <row r="102" spans="1:41">
      <c r="A102" s="24">
        <v>97</v>
      </c>
      <c r="B102" s="3">
        <v>123</v>
      </c>
      <c r="C102" s="4">
        <v>156</v>
      </c>
      <c r="D102" s="5" t="s">
        <v>174</v>
      </c>
      <c r="E102" s="4">
        <v>1105863227</v>
      </c>
      <c r="F102" s="1">
        <v>55</v>
      </c>
      <c r="G102" s="1" t="s">
        <v>36</v>
      </c>
      <c r="H102" s="15">
        <v>38.5</v>
      </c>
      <c r="I102" s="1">
        <v>26</v>
      </c>
      <c r="J102" s="16">
        <v>47.272727272727273</v>
      </c>
      <c r="K102" s="16">
        <v>1.8909090909090909</v>
      </c>
      <c r="L102" s="1">
        <v>4</v>
      </c>
      <c r="M102" s="1">
        <v>0</v>
      </c>
      <c r="N102" s="1">
        <v>240</v>
      </c>
      <c r="O102" s="1" t="s">
        <v>37</v>
      </c>
      <c r="P102" s="1">
        <v>312</v>
      </c>
      <c r="Q102" s="1">
        <v>5.2</v>
      </c>
      <c r="R102" s="2">
        <v>4</v>
      </c>
      <c r="S102" s="2">
        <v>44.53</v>
      </c>
      <c r="T102" s="1">
        <v>284.52999999999997</v>
      </c>
      <c r="U102" s="2">
        <v>122.16875000000002</v>
      </c>
      <c r="V102" s="2">
        <v>4.8867500000000001</v>
      </c>
      <c r="W102" s="1">
        <v>48</v>
      </c>
      <c r="X102" s="1" t="s">
        <v>38</v>
      </c>
      <c r="Y102" s="1">
        <v>34</v>
      </c>
      <c r="Z102" s="1">
        <v>35</v>
      </c>
      <c r="AA102" s="2">
        <v>72.916666666666671</v>
      </c>
      <c r="AB102" s="2">
        <v>2.916666666666667</v>
      </c>
      <c r="AC102" s="1">
        <v>12</v>
      </c>
      <c r="AD102" s="1">
        <v>0</v>
      </c>
      <c r="AE102" s="1">
        <v>720</v>
      </c>
      <c r="AF102" s="1">
        <v>3000</v>
      </c>
      <c r="AG102" s="1">
        <v>936</v>
      </c>
      <c r="AH102" s="2">
        <v>15.6</v>
      </c>
      <c r="AI102" s="2">
        <v>11</v>
      </c>
      <c r="AJ102" s="2">
        <v>47</v>
      </c>
      <c r="AK102" s="1">
        <v>707</v>
      </c>
      <c r="AL102" s="2">
        <v>150</v>
      </c>
      <c r="AM102" s="2">
        <v>6</v>
      </c>
      <c r="AN102" s="17">
        <v>392.35814393939398</v>
      </c>
      <c r="AO102" s="17">
        <v>15.694325757575758</v>
      </c>
    </row>
    <row r="103" spans="1:41">
      <c r="A103" s="24">
        <v>98</v>
      </c>
      <c r="B103" s="3">
        <v>125</v>
      </c>
      <c r="C103" s="4">
        <v>1822</v>
      </c>
      <c r="D103" s="5" t="s">
        <v>175</v>
      </c>
      <c r="E103" s="4">
        <v>1105804460</v>
      </c>
      <c r="F103" s="1">
        <v>55</v>
      </c>
      <c r="G103" s="1" t="s">
        <v>36</v>
      </c>
      <c r="H103" s="15">
        <v>38.5</v>
      </c>
      <c r="I103" s="1">
        <v>19</v>
      </c>
      <c r="J103" s="16">
        <v>34.545454545454547</v>
      </c>
      <c r="K103" s="16">
        <v>1.3818181818181818</v>
      </c>
      <c r="L103" s="1">
        <v>4</v>
      </c>
      <c r="M103" s="1">
        <v>0</v>
      </c>
      <c r="N103" s="1">
        <v>240</v>
      </c>
      <c r="O103" s="1" t="s">
        <v>37</v>
      </c>
      <c r="P103" s="1">
        <v>312</v>
      </c>
      <c r="Q103" s="1">
        <v>5.2</v>
      </c>
      <c r="R103" s="2">
        <v>0</v>
      </c>
      <c r="S103" s="2">
        <v>0</v>
      </c>
      <c r="T103" s="1">
        <v>0</v>
      </c>
      <c r="U103" s="2">
        <v>0</v>
      </c>
      <c r="V103" s="2">
        <v>0</v>
      </c>
      <c r="W103" s="1">
        <v>48</v>
      </c>
      <c r="X103" s="1" t="s">
        <v>38</v>
      </c>
      <c r="Y103" s="1">
        <v>34</v>
      </c>
      <c r="Z103" s="1">
        <v>24</v>
      </c>
      <c r="AA103" s="2">
        <v>50</v>
      </c>
      <c r="AB103" s="2">
        <v>2</v>
      </c>
      <c r="AC103" s="1">
        <v>12</v>
      </c>
      <c r="AD103" s="1">
        <v>0</v>
      </c>
      <c r="AE103" s="1">
        <v>720</v>
      </c>
      <c r="AF103" s="1">
        <v>3000</v>
      </c>
      <c r="AG103" s="1">
        <v>936</v>
      </c>
      <c r="AH103" s="2">
        <v>15.6</v>
      </c>
      <c r="AI103" s="2">
        <v>0</v>
      </c>
      <c r="AJ103" s="2">
        <v>0</v>
      </c>
      <c r="AK103" s="1">
        <v>0</v>
      </c>
      <c r="AL103" s="2">
        <v>150</v>
      </c>
      <c r="AM103" s="2">
        <v>6</v>
      </c>
      <c r="AN103" s="17">
        <v>234.54545454545456</v>
      </c>
      <c r="AO103" s="17">
        <v>9.3818181818181827</v>
      </c>
    </row>
    <row r="104" spans="1:41">
      <c r="A104" s="24">
        <v>99</v>
      </c>
      <c r="B104" s="3">
        <v>126</v>
      </c>
      <c r="C104" s="4">
        <v>223</v>
      </c>
      <c r="D104" s="5" t="s">
        <v>176</v>
      </c>
      <c r="E104" s="6">
        <v>1104792450</v>
      </c>
      <c r="F104" s="1">
        <v>55</v>
      </c>
      <c r="G104" s="1" t="s">
        <v>36</v>
      </c>
      <c r="H104" s="15">
        <v>38.5</v>
      </c>
      <c r="I104" s="1">
        <v>16</v>
      </c>
      <c r="J104" s="16">
        <v>29.09090909090909</v>
      </c>
      <c r="K104" s="16">
        <v>1.1636363636363636</v>
      </c>
      <c r="L104" s="1">
        <v>4</v>
      </c>
      <c r="M104" s="1">
        <v>0</v>
      </c>
      <c r="N104" s="1">
        <v>240</v>
      </c>
      <c r="O104" s="1" t="s">
        <v>37</v>
      </c>
      <c r="P104" s="1">
        <v>312</v>
      </c>
      <c r="Q104" s="1">
        <v>5.2</v>
      </c>
      <c r="R104" s="2">
        <v>0</v>
      </c>
      <c r="S104" s="2">
        <v>0</v>
      </c>
      <c r="T104" s="1">
        <v>0</v>
      </c>
      <c r="U104" s="2">
        <v>0</v>
      </c>
      <c r="V104" s="2">
        <v>0</v>
      </c>
      <c r="W104" s="1">
        <v>48</v>
      </c>
      <c r="X104" s="1" t="s">
        <v>38</v>
      </c>
      <c r="Y104" s="1">
        <v>34</v>
      </c>
      <c r="Z104" s="1">
        <v>27</v>
      </c>
      <c r="AA104" s="2">
        <v>56.25</v>
      </c>
      <c r="AB104" s="2">
        <v>2.25</v>
      </c>
      <c r="AC104" s="1">
        <v>12</v>
      </c>
      <c r="AD104" s="1">
        <v>0</v>
      </c>
      <c r="AE104" s="1">
        <v>720</v>
      </c>
      <c r="AF104" s="1">
        <v>3000</v>
      </c>
      <c r="AG104" s="1">
        <v>936</v>
      </c>
      <c r="AH104" s="2">
        <v>15.6</v>
      </c>
      <c r="AI104" s="2">
        <v>18</v>
      </c>
      <c r="AJ104" s="2">
        <v>41</v>
      </c>
      <c r="AK104" s="1">
        <v>1121</v>
      </c>
      <c r="AL104" s="2">
        <v>66.458333333333343</v>
      </c>
      <c r="AM104" s="2">
        <v>2.6583333333333337</v>
      </c>
      <c r="AN104" s="17">
        <v>151.79924242424244</v>
      </c>
      <c r="AO104" s="17">
        <v>6.0719696969696972</v>
      </c>
    </row>
    <row r="105" spans="1:41">
      <c r="A105" s="24">
        <v>100</v>
      </c>
      <c r="B105" s="3">
        <v>127</v>
      </c>
      <c r="C105" s="4">
        <v>898</v>
      </c>
      <c r="D105" s="5" t="s">
        <v>177</v>
      </c>
      <c r="E105" s="4">
        <v>1105638074</v>
      </c>
      <c r="F105" s="1">
        <v>55</v>
      </c>
      <c r="G105" s="1" t="s">
        <v>36</v>
      </c>
      <c r="H105" s="15">
        <v>38.5</v>
      </c>
      <c r="I105" s="1">
        <v>29</v>
      </c>
      <c r="J105" s="16">
        <v>52.727272727272727</v>
      </c>
      <c r="K105" s="16">
        <v>2.1090909090909089</v>
      </c>
      <c r="L105" s="1">
        <v>4</v>
      </c>
      <c r="M105" s="1">
        <v>0</v>
      </c>
      <c r="N105" s="1">
        <v>240</v>
      </c>
      <c r="O105" s="1" t="s">
        <v>37</v>
      </c>
      <c r="P105" s="1">
        <v>312</v>
      </c>
      <c r="Q105" s="1">
        <v>5.2</v>
      </c>
      <c r="R105" s="2">
        <v>4</v>
      </c>
      <c r="S105" s="2">
        <v>11.14</v>
      </c>
      <c r="T105" s="1">
        <v>251.14</v>
      </c>
      <c r="U105" s="2">
        <v>143.03749999999999</v>
      </c>
      <c r="V105" s="2">
        <v>5.7214999999999998</v>
      </c>
      <c r="W105" s="1">
        <v>48</v>
      </c>
      <c r="X105" s="1" t="s">
        <v>38</v>
      </c>
      <c r="Y105" s="1">
        <v>34</v>
      </c>
      <c r="Z105" s="1">
        <v>39</v>
      </c>
      <c r="AA105" s="2">
        <v>81.25</v>
      </c>
      <c r="AB105" s="2">
        <v>3.25</v>
      </c>
      <c r="AC105" s="1">
        <v>12</v>
      </c>
      <c r="AD105" s="1">
        <v>0</v>
      </c>
      <c r="AE105" s="1">
        <v>720</v>
      </c>
      <c r="AF105" s="1">
        <v>3000</v>
      </c>
      <c r="AG105" s="1">
        <v>936</v>
      </c>
      <c r="AH105" s="2">
        <v>15.6</v>
      </c>
      <c r="AI105" s="2">
        <v>15</v>
      </c>
      <c r="AJ105" s="2">
        <v>58</v>
      </c>
      <c r="AK105" s="1">
        <v>958</v>
      </c>
      <c r="AL105" s="2">
        <v>100.41666666666666</v>
      </c>
      <c r="AM105" s="2">
        <v>4.0166666666666666</v>
      </c>
      <c r="AN105" s="17">
        <v>377.4314393939394</v>
      </c>
      <c r="AO105" s="17">
        <v>15.097257575757574</v>
      </c>
    </row>
    <row r="106" spans="1:41">
      <c r="A106" s="24">
        <v>101</v>
      </c>
      <c r="B106" s="3">
        <v>128</v>
      </c>
      <c r="C106" s="4">
        <v>4</v>
      </c>
      <c r="D106" s="5" t="s">
        <v>178</v>
      </c>
      <c r="E106" s="4">
        <v>1106086703</v>
      </c>
      <c r="F106" s="1">
        <v>55</v>
      </c>
      <c r="G106" s="1" t="s">
        <v>36</v>
      </c>
      <c r="H106" s="15">
        <v>38.5</v>
      </c>
      <c r="I106" s="1">
        <v>24</v>
      </c>
      <c r="J106" s="16">
        <v>43.636363636363633</v>
      </c>
      <c r="K106" s="16">
        <v>1.7454545454545454</v>
      </c>
      <c r="L106" s="1">
        <v>4</v>
      </c>
      <c r="M106" s="1">
        <v>0</v>
      </c>
      <c r="N106" s="1">
        <v>240</v>
      </c>
      <c r="O106" s="1" t="s">
        <v>37</v>
      </c>
      <c r="P106" s="1">
        <v>312</v>
      </c>
      <c r="Q106" s="1">
        <v>5.2</v>
      </c>
      <c r="R106" s="2">
        <v>3</v>
      </c>
      <c r="S106" s="2">
        <v>13.28</v>
      </c>
      <c r="T106" s="1">
        <v>193.28</v>
      </c>
      <c r="U106" s="2">
        <v>150</v>
      </c>
      <c r="V106" s="2">
        <v>6</v>
      </c>
      <c r="W106" s="1">
        <v>48</v>
      </c>
      <c r="X106" s="1" t="s">
        <v>38</v>
      </c>
      <c r="Y106" s="1">
        <v>34</v>
      </c>
      <c r="Z106" s="1">
        <v>16</v>
      </c>
      <c r="AA106" s="2">
        <v>33.333333333333336</v>
      </c>
      <c r="AB106" s="2">
        <v>1.3333333333333335</v>
      </c>
      <c r="AC106" s="1">
        <v>12</v>
      </c>
      <c r="AD106" s="1">
        <v>0</v>
      </c>
      <c r="AE106" s="1">
        <v>720</v>
      </c>
      <c r="AF106" s="1">
        <v>3000</v>
      </c>
      <c r="AG106" s="1">
        <v>936</v>
      </c>
      <c r="AH106" s="2">
        <v>15.6</v>
      </c>
      <c r="AI106" s="2">
        <v>16</v>
      </c>
      <c r="AJ106" s="2">
        <v>0</v>
      </c>
      <c r="AK106" s="1">
        <v>960</v>
      </c>
      <c r="AL106" s="2">
        <v>100</v>
      </c>
      <c r="AM106" s="2">
        <v>4</v>
      </c>
      <c r="AN106" s="17">
        <v>326.969696969697</v>
      </c>
      <c r="AO106" s="17">
        <v>13.078787878787878</v>
      </c>
    </row>
    <row r="107" spans="1:41">
      <c r="A107" s="24">
        <v>102</v>
      </c>
      <c r="B107" s="3">
        <v>129</v>
      </c>
      <c r="C107" s="4">
        <v>1504</v>
      </c>
      <c r="D107" s="5" t="s">
        <v>179</v>
      </c>
      <c r="E107" s="6" t="s">
        <v>180</v>
      </c>
      <c r="F107" s="1">
        <v>55</v>
      </c>
      <c r="G107" s="1" t="s">
        <v>36</v>
      </c>
      <c r="H107" s="15">
        <v>38.5</v>
      </c>
      <c r="I107" s="1">
        <v>37</v>
      </c>
      <c r="J107" s="16">
        <v>67.272727272727266</v>
      </c>
      <c r="K107" s="16">
        <v>2.6909090909090905</v>
      </c>
      <c r="L107" s="1">
        <v>4</v>
      </c>
      <c r="M107" s="1">
        <v>0</v>
      </c>
      <c r="N107" s="1">
        <v>240</v>
      </c>
      <c r="O107" s="1" t="s">
        <v>37</v>
      </c>
      <c r="P107" s="1">
        <v>312</v>
      </c>
      <c r="Q107" s="1">
        <v>5.2</v>
      </c>
      <c r="R107" s="2">
        <v>4</v>
      </c>
      <c r="S107" s="2">
        <v>7.26</v>
      </c>
      <c r="T107" s="1">
        <v>247.26</v>
      </c>
      <c r="U107" s="2">
        <v>145.46250000000001</v>
      </c>
      <c r="V107" s="2">
        <v>5.8185000000000002</v>
      </c>
      <c r="W107" s="1">
        <v>48</v>
      </c>
      <c r="X107" s="1" t="s">
        <v>38</v>
      </c>
      <c r="Y107" s="1">
        <v>34</v>
      </c>
      <c r="Z107" s="1">
        <v>28</v>
      </c>
      <c r="AA107" s="2">
        <v>58.333333333333336</v>
      </c>
      <c r="AB107" s="2">
        <v>2.3333333333333335</v>
      </c>
      <c r="AC107" s="1">
        <v>12</v>
      </c>
      <c r="AD107" s="1">
        <v>0</v>
      </c>
      <c r="AE107" s="1">
        <v>720</v>
      </c>
      <c r="AF107" s="1">
        <v>3000</v>
      </c>
      <c r="AG107" s="1">
        <v>936</v>
      </c>
      <c r="AH107" s="2">
        <v>15.6</v>
      </c>
      <c r="AI107" s="2">
        <v>15</v>
      </c>
      <c r="AJ107" s="2">
        <v>1</v>
      </c>
      <c r="AK107" s="1">
        <v>901</v>
      </c>
      <c r="AL107" s="2">
        <v>112.29166666666666</v>
      </c>
      <c r="AM107" s="2">
        <v>4.4916666666666663</v>
      </c>
      <c r="AN107" s="17">
        <v>383.36022727272723</v>
      </c>
      <c r="AO107" s="17">
        <v>15.334409090909091</v>
      </c>
    </row>
    <row r="108" spans="1:41">
      <c r="A108" s="24">
        <v>103</v>
      </c>
      <c r="B108" s="3">
        <v>130</v>
      </c>
      <c r="C108" s="4">
        <v>1219</v>
      </c>
      <c r="D108" s="5" t="s">
        <v>181</v>
      </c>
      <c r="E108" s="6" t="s">
        <v>182</v>
      </c>
      <c r="F108" s="1">
        <v>55</v>
      </c>
      <c r="G108" s="1" t="s">
        <v>36</v>
      </c>
      <c r="H108" s="15">
        <v>38.5</v>
      </c>
      <c r="I108" s="1">
        <v>35</v>
      </c>
      <c r="J108" s="16">
        <v>63.636363636363633</v>
      </c>
      <c r="K108" s="16">
        <v>2.5454545454545454</v>
      </c>
      <c r="L108" s="1">
        <v>4</v>
      </c>
      <c r="M108" s="1">
        <v>0</v>
      </c>
      <c r="N108" s="1">
        <v>240</v>
      </c>
      <c r="O108" s="1" t="s">
        <v>37</v>
      </c>
      <c r="P108" s="1">
        <v>312</v>
      </c>
      <c r="Q108" s="1">
        <v>5.2</v>
      </c>
      <c r="R108" s="2">
        <v>0</v>
      </c>
      <c r="S108" s="2">
        <v>0</v>
      </c>
      <c r="T108" s="1">
        <v>0</v>
      </c>
      <c r="U108" s="2">
        <v>0</v>
      </c>
      <c r="V108" s="2">
        <v>0</v>
      </c>
      <c r="W108" s="1">
        <v>48</v>
      </c>
      <c r="X108" s="1" t="s">
        <v>38</v>
      </c>
      <c r="Y108" s="1">
        <v>34</v>
      </c>
      <c r="Z108" s="1">
        <v>59</v>
      </c>
      <c r="AA108" s="2">
        <v>100</v>
      </c>
      <c r="AB108" s="2">
        <v>4</v>
      </c>
      <c r="AC108" s="1">
        <v>12</v>
      </c>
      <c r="AD108" s="1">
        <v>0</v>
      </c>
      <c r="AE108" s="1">
        <v>720</v>
      </c>
      <c r="AF108" s="1">
        <v>3000</v>
      </c>
      <c r="AG108" s="1">
        <v>936</v>
      </c>
      <c r="AH108" s="2">
        <v>15.6</v>
      </c>
      <c r="AI108" s="2">
        <v>12</v>
      </c>
      <c r="AJ108" s="2">
        <v>40</v>
      </c>
      <c r="AK108" s="1">
        <v>760</v>
      </c>
      <c r="AL108" s="2">
        <v>141.66666666666666</v>
      </c>
      <c r="AM108" s="2">
        <v>5.666666666666667</v>
      </c>
      <c r="AN108" s="17">
        <v>305.30303030303025</v>
      </c>
      <c r="AO108" s="17">
        <v>12.212121212121211</v>
      </c>
    </row>
    <row r="109" spans="1:41">
      <c r="A109" s="24">
        <v>104</v>
      </c>
      <c r="B109" s="3">
        <v>131</v>
      </c>
      <c r="C109" s="4">
        <v>1062</v>
      </c>
      <c r="D109" s="5" t="s">
        <v>183</v>
      </c>
      <c r="E109" s="6" t="s">
        <v>184</v>
      </c>
      <c r="F109" s="1">
        <v>55</v>
      </c>
      <c r="G109" s="1" t="s">
        <v>36</v>
      </c>
      <c r="H109" s="15">
        <v>38.5</v>
      </c>
      <c r="I109" s="1">
        <v>15</v>
      </c>
      <c r="J109" s="16">
        <v>27.272727272727273</v>
      </c>
      <c r="K109" s="16">
        <v>1.0909090909090908</v>
      </c>
      <c r="L109" s="1">
        <v>4</v>
      </c>
      <c r="M109" s="1">
        <v>0</v>
      </c>
      <c r="N109" s="1">
        <v>240</v>
      </c>
      <c r="O109" s="1" t="s">
        <v>37</v>
      </c>
      <c r="P109" s="1">
        <v>312</v>
      </c>
      <c r="Q109" s="1">
        <v>5.2</v>
      </c>
      <c r="R109" s="2">
        <v>4</v>
      </c>
      <c r="S109" s="2">
        <v>31.28</v>
      </c>
      <c r="T109" s="1">
        <v>271.27999999999997</v>
      </c>
      <c r="U109" s="2">
        <v>130.45000000000002</v>
      </c>
      <c r="V109" s="2">
        <v>5.218</v>
      </c>
      <c r="W109" s="1">
        <v>48</v>
      </c>
      <c r="X109" s="1" t="s">
        <v>38</v>
      </c>
      <c r="Y109" s="1">
        <v>34</v>
      </c>
      <c r="Z109" s="1">
        <v>48</v>
      </c>
      <c r="AA109" s="2">
        <v>100</v>
      </c>
      <c r="AB109" s="2">
        <v>4</v>
      </c>
      <c r="AC109" s="1">
        <v>12</v>
      </c>
      <c r="AD109" s="1">
        <v>0</v>
      </c>
      <c r="AE109" s="1">
        <v>720</v>
      </c>
      <c r="AF109" s="1">
        <v>3000</v>
      </c>
      <c r="AG109" s="1">
        <v>936</v>
      </c>
      <c r="AH109" s="2">
        <v>15.6</v>
      </c>
      <c r="AI109" s="2">
        <v>12</v>
      </c>
      <c r="AJ109" s="2">
        <v>7</v>
      </c>
      <c r="AK109" s="1">
        <v>727</v>
      </c>
      <c r="AL109" s="2">
        <v>148.54166666666666</v>
      </c>
      <c r="AM109" s="2">
        <v>5.9416666666666664</v>
      </c>
      <c r="AN109" s="17">
        <v>406.26439393939393</v>
      </c>
      <c r="AO109" s="17">
        <v>16.250575757575756</v>
      </c>
    </row>
    <row r="110" spans="1:41">
      <c r="A110" s="24">
        <v>105</v>
      </c>
      <c r="B110" s="3">
        <v>132</v>
      </c>
      <c r="C110" s="4">
        <v>1904</v>
      </c>
      <c r="D110" s="5" t="s">
        <v>185</v>
      </c>
      <c r="E110" s="6" t="s">
        <v>186</v>
      </c>
      <c r="F110" s="1">
        <v>55</v>
      </c>
      <c r="G110" s="1" t="s">
        <v>36</v>
      </c>
      <c r="H110" s="15">
        <v>38.5</v>
      </c>
      <c r="I110" s="1">
        <v>41</v>
      </c>
      <c r="J110" s="16">
        <v>74.545454545454547</v>
      </c>
      <c r="K110" s="16">
        <v>2.9818181818181819</v>
      </c>
      <c r="L110" s="1">
        <v>4</v>
      </c>
      <c r="M110" s="1">
        <v>0</v>
      </c>
      <c r="N110" s="1">
        <v>240</v>
      </c>
      <c r="O110" s="1" t="s">
        <v>37</v>
      </c>
      <c r="P110" s="1">
        <v>312</v>
      </c>
      <c r="Q110" s="1">
        <v>5.2</v>
      </c>
      <c r="R110" s="2">
        <v>0</v>
      </c>
      <c r="S110" s="2">
        <v>0</v>
      </c>
      <c r="T110" s="1">
        <v>0</v>
      </c>
      <c r="U110" s="2">
        <v>0</v>
      </c>
      <c r="V110" s="2">
        <v>0</v>
      </c>
      <c r="W110" s="1">
        <v>48</v>
      </c>
      <c r="X110" s="1" t="s">
        <v>38</v>
      </c>
      <c r="Y110" s="1">
        <v>34</v>
      </c>
      <c r="Z110" s="1">
        <v>45</v>
      </c>
      <c r="AA110" s="2">
        <v>93.75</v>
      </c>
      <c r="AB110" s="2">
        <v>3.75</v>
      </c>
      <c r="AC110" s="1">
        <v>12</v>
      </c>
      <c r="AD110" s="1">
        <v>0</v>
      </c>
      <c r="AE110" s="1">
        <v>720</v>
      </c>
      <c r="AF110" s="1">
        <v>3000</v>
      </c>
      <c r="AG110" s="1">
        <v>936</v>
      </c>
      <c r="AH110" s="2">
        <v>15.6</v>
      </c>
      <c r="AI110" s="2">
        <v>14</v>
      </c>
      <c r="AJ110" s="2">
        <v>12</v>
      </c>
      <c r="AK110" s="1">
        <v>852</v>
      </c>
      <c r="AL110" s="2">
        <v>122.5</v>
      </c>
      <c r="AM110" s="2">
        <v>4.9000000000000004</v>
      </c>
      <c r="AN110" s="17">
        <v>290.79545454545456</v>
      </c>
      <c r="AO110" s="17">
        <v>11.631818181818183</v>
      </c>
    </row>
    <row r="111" spans="1:41">
      <c r="A111" s="24">
        <v>106</v>
      </c>
      <c r="B111" s="3">
        <v>133</v>
      </c>
      <c r="C111" s="4">
        <v>773</v>
      </c>
      <c r="D111" s="5" t="s">
        <v>187</v>
      </c>
      <c r="E111" s="4">
        <v>1105690463</v>
      </c>
      <c r="F111" s="1">
        <v>55</v>
      </c>
      <c r="G111" s="1" t="s">
        <v>36</v>
      </c>
      <c r="H111" s="15">
        <v>38.5</v>
      </c>
      <c r="I111" s="1">
        <v>43</v>
      </c>
      <c r="J111" s="16">
        <v>78.181818181818187</v>
      </c>
      <c r="K111" s="16">
        <v>3.1272727272727274</v>
      </c>
      <c r="L111" s="1">
        <v>4</v>
      </c>
      <c r="M111" s="1">
        <v>0</v>
      </c>
      <c r="N111" s="1">
        <v>240</v>
      </c>
      <c r="O111" s="1" t="s">
        <v>37</v>
      </c>
      <c r="P111" s="1">
        <v>312</v>
      </c>
      <c r="Q111" s="1">
        <v>5.2</v>
      </c>
      <c r="R111" s="2">
        <v>2</v>
      </c>
      <c r="S111" s="2">
        <v>51.48</v>
      </c>
      <c r="T111" s="1">
        <v>171.48</v>
      </c>
      <c r="U111" s="2">
        <v>150</v>
      </c>
      <c r="V111" s="2">
        <v>6</v>
      </c>
      <c r="W111" s="1">
        <v>48</v>
      </c>
      <c r="X111" s="1" t="s">
        <v>38</v>
      </c>
      <c r="Y111" s="1">
        <v>34</v>
      </c>
      <c r="Z111" s="1">
        <v>43</v>
      </c>
      <c r="AA111" s="2">
        <v>89.583333333333329</v>
      </c>
      <c r="AB111" s="2">
        <v>3.583333333333333</v>
      </c>
      <c r="AC111" s="1">
        <v>12</v>
      </c>
      <c r="AD111" s="1">
        <v>0</v>
      </c>
      <c r="AE111" s="1">
        <v>720</v>
      </c>
      <c r="AF111" s="1">
        <v>3000</v>
      </c>
      <c r="AG111" s="1">
        <v>936</v>
      </c>
      <c r="AH111" s="2">
        <v>15.6</v>
      </c>
      <c r="AI111" s="2">
        <v>11</v>
      </c>
      <c r="AJ111" s="2">
        <v>54.27</v>
      </c>
      <c r="AK111" s="1">
        <v>714.27</v>
      </c>
      <c r="AL111" s="2">
        <v>150</v>
      </c>
      <c r="AM111" s="2">
        <v>6</v>
      </c>
      <c r="AN111" s="17">
        <v>467.7651515151515</v>
      </c>
      <c r="AO111" s="17">
        <v>18.710606060606061</v>
      </c>
    </row>
    <row r="112" spans="1:41">
      <c r="A112" s="24">
        <v>107</v>
      </c>
      <c r="B112" s="3">
        <v>134</v>
      </c>
      <c r="C112" s="4">
        <v>957</v>
      </c>
      <c r="D112" s="5" t="s">
        <v>188</v>
      </c>
      <c r="E112" s="4">
        <v>1105033680</v>
      </c>
      <c r="F112" s="1">
        <v>55</v>
      </c>
      <c r="G112" s="1" t="s">
        <v>36</v>
      </c>
      <c r="H112" s="15">
        <v>38.5</v>
      </c>
      <c r="I112" s="1">
        <v>18</v>
      </c>
      <c r="J112" s="16">
        <v>32.727272727272727</v>
      </c>
      <c r="K112" s="16">
        <v>1.3090909090909091</v>
      </c>
      <c r="L112" s="1">
        <v>4</v>
      </c>
      <c r="M112" s="1">
        <v>0</v>
      </c>
      <c r="N112" s="1">
        <v>240</v>
      </c>
      <c r="O112" s="1" t="s">
        <v>37</v>
      </c>
      <c r="P112" s="1">
        <v>312</v>
      </c>
      <c r="Q112" s="1">
        <v>5.2</v>
      </c>
      <c r="R112" s="2">
        <v>0</v>
      </c>
      <c r="S112" s="2">
        <v>0</v>
      </c>
      <c r="T112" s="1">
        <v>0</v>
      </c>
      <c r="U112" s="2">
        <v>0</v>
      </c>
      <c r="V112" s="2">
        <v>0</v>
      </c>
      <c r="W112" s="1">
        <v>48</v>
      </c>
      <c r="X112" s="1" t="s">
        <v>38</v>
      </c>
      <c r="Y112" s="1">
        <v>34</v>
      </c>
      <c r="Z112" s="1">
        <v>45</v>
      </c>
      <c r="AA112" s="2">
        <v>93.75</v>
      </c>
      <c r="AB112" s="2">
        <v>3.75</v>
      </c>
      <c r="AC112" s="1">
        <v>12</v>
      </c>
      <c r="AD112" s="1">
        <v>0</v>
      </c>
      <c r="AE112" s="1">
        <v>720</v>
      </c>
      <c r="AF112" s="1">
        <v>3000</v>
      </c>
      <c r="AG112" s="1">
        <v>936</v>
      </c>
      <c r="AH112" s="2">
        <v>15.6</v>
      </c>
      <c r="AI112" s="2">
        <v>12</v>
      </c>
      <c r="AJ112" s="2">
        <v>0</v>
      </c>
      <c r="AK112" s="1">
        <v>720</v>
      </c>
      <c r="AL112" s="2">
        <v>150</v>
      </c>
      <c r="AM112" s="2">
        <v>6</v>
      </c>
      <c r="AN112" s="17">
        <v>276.47727272727275</v>
      </c>
      <c r="AO112" s="17">
        <v>11.059090909090909</v>
      </c>
    </row>
    <row r="113" spans="1:41">
      <c r="A113" s="24">
        <v>108</v>
      </c>
      <c r="B113" s="3">
        <v>135</v>
      </c>
      <c r="C113" s="4">
        <v>1000</v>
      </c>
      <c r="D113" s="5" t="s">
        <v>189</v>
      </c>
      <c r="E113" s="4">
        <v>1105700247</v>
      </c>
      <c r="F113" s="1">
        <v>55</v>
      </c>
      <c r="G113" s="1" t="s">
        <v>36</v>
      </c>
      <c r="H113" s="15">
        <v>38.5</v>
      </c>
      <c r="I113" s="1">
        <v>32</v>
      </c>
      <c r="J113" s="16">
        <v>58.18181818181818</v>
      </c>
      <c r="K113" s="16">
        <v>2.3272727272727272</v>
      </c>
      <c r="L113" s="1">
        <v>4</v>
      </c>
      <c r="M113" s="1">
        <v>0</v>
      </c>
      <c r="N113" s="1">
        <v>240</v>
      </c>
      <c r="O113" s="1" t="s">
        <v>37</v>
      </c>
      <c r="P113" s="1">
        <v>312</v>
      </c>
      <c r="Q113" s="1">
        <v>5.2</v>
      </c>
      <c r="R113" s="2">
        <v>3</v>
      </c>
      <c r="S113" s="2">
        <v>36.1</v>
      </c>
      <c r="T113" s="1">
        <v>216.1</v>
      </c>
      <c r="U113" s="2">
        <v>150</v>
      </c>
      <c r="V113" s="2">
        <v>6</v>
      </c>
      <c r="W113" s="1">
        <v>48</v>
      </c>
      <c r="X113" s="1" t="s">
        <v>38</v>
      </c>
      <c r="Y113" s="1">
        <v>34</v>
      </c>
      <c r="Z113" s="1">
        <v>46</v>
      </c>
      <c r="AA113" s="2">
        <v>95.833333333333329</v>
      </c>
      <c r="AB113" s="2">
        <v>3.833333333333333</v>
      </c>
      <c r="AC113" s="1">
        <v>12</v>
      </c>
      <c r="AD113" s="1">
        <v>0</v>
      </c>
      <c r="AE113" s="1">
        <v>720</v>
      </c>
      <c r="AF113" s="1">
        <v>3000</v>
      </c>
      <c r="AG113" s="1">
        <v>936</v>
      </c>
      <c r="AH113" s="2">
        <v>15.6</v>
      </c>
      <c r="AI113" s="2">
        <v>13</v>
      </c>
      <c r="AJ113" s="2">
        <v>6</v>
      </c>
      <c r="AK113" s="1">
        <v>786</v>
      </c>
      <c r="AL113" s="2">
        <v>136.25</v>
      </c>
      <c r="AM113" s="2">
        <v>5.45</v>
      </c>
      <c r="AN113" s="17">
        <v>440.2651515151515</v>
      </c>
      <c r="AO113" s="17">
        <v>17.610606060606059</v>
      </c>
    </row>
    <row r="114" spans="1:41">
      <c r="A114" s="24">
        <v>109</v>
      </c>
      <c r="B114" s="3">
        <v>137</v>
      </c>
      <c r="C114" s="4">
        <v>630</v>
      </c>
      <c r="D114" s="5" t="s">
        <v>190</v>
      </c>
      <c r="E114" s="6" t="s">
        <v>191</v>
      </c>
      <c r="F114" s="1">
        <v>55</v>
      </c>
      <c r="G114" s="1" t="s">
        <v>36</v>
      </c>
      <c r="H114" s="15">
        <v>38.5</v>
      </c>
      <c r="I114" s="1">
        <v>14</v>
      </c>
      <c r="J114" s="16">
        <v>25.454545454545453</v>
      </c>
      <c r="K114" s="16">
        <v>1.0181818181818181</v>
      </c>
      <c r="L114" s="1">
        <v>4</v>
      </c>
      <c r="M114" s="1">
        <v>0</v>
      </c>
      <c r="N114" s="1">
        <v>240</v>
      </c>
      <c r="O114" s="1" t="s">
        <v>37</v>
      </c>
      <c r="P114" s="1">
        <v>312</v>
      </c>
      <c r="Q114" s="1">
        <v>5.2</v>
      </c>
      <c r="R114" s="2">
        <v>0</v>
      </c>
      <c r="S114" s="2">
        <v>0</v>
      </c>
      <c r="T114" s="1">
        <v>0</v>
      </c>
      <c r="U114" s="2">
        <v>0</v>
      </c>
      <c r="V114" s="2">
        <v>0</v>
      </c>
      <c r="W114" s="1">
        <v>48</v>
      </c>
      <c r="X114" s="1" t="s">
        <v>38</v>
      </c>
      <c r="Y114" s="1">
        <v>34</v>
      </c>
      <c r="Z114" s="1">
        <v>20</v>
      </c>
      <c r="AA114" s="2">
        <v>41.666666666666664</v>
      </c>
      <c r="AB114" s="2">
        <v>1.6666666666666665</v>
      </c>
      <c r="AC114" s="1">
        <v>12</v>
      </c>
      <c r="AD114" s="1">
        <v>0</v>
      </c>
      <c r="AE114" s="1">
        <v>720</v>
      </c>
      <c r="AF114" s="1">
        <v>3000</v>
      </c>
      <c r="AG114" s="1">
        <v>936</v>
      </c>
      <c r="AH114" s="2">
        <v>15.6</v>
      </c>
      <c r="AI114" s="2">
        <v>14</v>
      </c>
      <c r="AJ114" s="2">
        <v>11</v>
      </c>
      <c r="AK114" s="1">
        <v>851</v>
      </c>
      <c r="AL114" s="2">
        <v>122.70833333333334</v>
      </c>
      <c r="AM114" s="2">
        <v>4.9083333333333332</v>
      </c>
      <c r="AN114" s="17">
        <v>189.82954545454547</v>
      </c>
      <c r="AO114" s="17">
        <v>7.5931818181818178</v>
      </c>
    </row>
    <row r="115" spans="1:41">
      <c r="A115" s="24">
        <v>110</v>
      </c>
      <c r="B115" s="3">
        <v>138</v>
      </c>
      <c r="C115" s="4">
        <v>129</v>
      </c>
      <c r="D115" s="5" t="s">
        <v>192</v>
      </c>
      <c r="E115" s="4">
        <v>1105941254</v>
      </c>
      <c r="F115" s="1">
        <v>55</v>
      </c>
      <c r="G115" s="1" t="s">
        <v>36</v>
      </c>
      <c r="H115" s="15">
        <v>38.5</v>
      </c>
      <c r="I115" s="1">
        <v>35</v>
      </c>
      <c r="J115" s="16">
        <v>63.636363636363633</v>
      </c>
      <c r="K115" s="16">
        <v>2.5454545454545454</v>
      </c>
      <c r="L115" s="1">
        <v>4</v>
      </c>
      <c r="M115" s="1">
        <v>0</v>
      </c>
      <c r="N115" s="1">
        <v>240</v>
      </c>
      <c r="O115" s="1" t="s">
        <v>37</v>
      </c>
      <c r="P115" s="1">
        <v>312</v>
      </c>
      <c r="Q115" s="1">
        <v>5.2</v>
      </c>
      <c r="R115" s="2">
        <v>3</v>
      </c>
      <c r="S115" s="2">
        <v>1.24</v>
      </c>
      <c r="T115" s="1">
        <v>181.24</v>
      </c>
      <c r="U115" s="2">
        <v>150</v>
      </c>
      <c r="V115" s="2">
        <v>6</v>
      </c>
      <c r="W115" s="1">
        <v>48</v>
      </c>
      <c r="X115" s="1" t="s">
        <v>38</v>
      </c>
      <c r="Y115" s="1">
        <v>34</v>
      </c>
      <c r="Z115" s="1">
        <v>45</v>
      </c>
      <c r="AA115" s="2">
        <v>93.75</v>
      </c>
      <c r="AB115" s="2">
        <v>3.75</v>
      </c>
      <c r="AC115" s="1">
        <v>12</v>
      </c>
      <c r="AD115" s="1">
        <v>0</v>
      </c>
      <c r="AE115" s="1">
        <v>720</v>
      </c>
      <c r="AF115" s="1">
        <v>3000</v>
      </c>
      <c r="AG115" s="1">
        <v>936</v>
      </c>
      <c r="AH115" s="2">
        <v>15.6</v>
      </c>
      <c r="AI115" s="2">
        <v>11</v>
      </c>
      <c r="AJ115" s="2">
        <v>25</v>
      </c>
      <c r="AK115" s="1">
        <v>685</v>
      </c>
      <c r="AL115" s="2">
        <v>150</v>
      </c>
      <c r="AM115" s="2">
        <v>6</v>
      </c>
      <c r="AN115" s="17">
        <v>457.38636363636363</v>
      </c>
      <c r="AO115" s="17">
        <v>18.295454545454547</v>
      </c>
    </row>
    <row r="116" spans="1:41">
      <c r="A116" s="24">
        <v>111</v>
      </c>
      <c r="B116" s="3">
        <v>139</v>
      </c>
      <c r="C116" s="4">
        <v>1515</v>
      </c>
      <c r="D116" s="5" t="s">
        <v>193</v>
      </c>
      <c r="E116" s="6" t="s">
        <v>194</v>
      </c>
      <c r="F116" s="1">
        <v>55</v>
      </c>
      <c r="G116" s="1" t="s">
        <v>36</v>
      </c>
      <c r="H116" s="15">
        <v>38.5</v>
      </c>
      <c r="I116" s="1">
        <v>36</v>
      </c>
      <c r="J116" s="16">
        <v>65.454545454545453</v>
      </c>
      <c r="K116" s="16">
        <v>2.6181818181818182</v>
      </c>
      <c r="L116" s="1">
        <v>4</v>
      </c>
      <c r="M116" s="1">
        <v>0</v>
      </c>
      <c r="N116" s="1">
        <v>240</v>
      </c>
      <c r="O116" s="1" t="s">
        <v>37</v>
      </c>
      <c r="P116" s="1">
        <v>312</v>
      </c>
      <c r="Q116" s="1">
        <v>5.2</v>
      </c>
      <c r="R116" s="2">
        <v>3</v>
      </c>
      <c r="S116" s="2">
        <v>38.19</v>
      </c>
      <c r="T116" s="1">
        <v>218.19</v>
      </c>
      <c r="U116" s="2">
        <v>150</v>
      </c>
      <c r="V116" s="2">
        <v>6</v>
      </c>
      <c r="W116" s="1">
        <v>48</v>
      </c>
      <c r="X116" s="1" t="s">
        <v>38</v>
      </c>
      <c r="Y116" s="1">
        <v>34</v>
      </c>
      <c r="Z116" s="1">
        <v>35</v>
      </c>
      <c r="AA116" s="2">
        <v>72.916666666666671</v>
      </c>
      <c r="AB116" s="2">
        <v>2.916666666666667</v>
      </c>
      <c r="AC116" s="1">
        <v>12</v>
      </c>
      <c r="AD116" s="1">
        <v>0</v>
      </c>
      <c r="AE116" s="1">
        <v>720</v>
      </c>
      <c r="AF116" s="1">
        <v>3000</v>
      </c>
      <c r="AG116" s="1">
        <v>936</v>
      </c>
      <c r="AH116" s="2">
        <v>15.6</v>
      </c>
      <c r="AI116" s="2">
        <v>11</v>
      </c>
      <c r="AJ116" s="2">
        <v>31</v>
      </c>
      <c r="AK116" s="1">
        <v>691</v>
      </c>
      <c r="AL116" s="2">
        <v>150</v>
      </c>
      <c r="AM116" s="2">
        <v>6</v>
      </c>
      <c r="AN116" s="17">
        <v>438.37121212121212</v>
      </c>
      <c r="AO116" s="17">
        <v>17.534848484848485</v>
      </c>
    </row>
    <row r="117" spans="1:41">
      <c r="A117" s="24">
        <v>112</v>
      </c>
      <c r="B117" s="3">
        <v>141</v>
      </c>
      <c r="C117" s="4">
        <v>1925</v>
      </c>
      <c r="D117" s="5" t="s">
        <v>195</v>
      </c>
      <c r="E117" s="4">
        <v>1105174138</v>
      </c>
      <c r="F117" s="1">
        <v>55</v>
      </c>
      <c r="G117" s="1" t="s">
        <v>36</v>
      </c>
      <c r="H117" s="15">
        <v>38.5</v>
      </c>
      <c r="I117" s="1">
        <v>39</v>
      </c>
      <c r="J117" s="16">
        <v>70.909090909090907</v>
      </c>
      <c r="K117" s="16">
        <v>2.8363636363636364</v>
      </c>
      <c r="L117" s="1">
        <v>4</v>
      </c>
      <c r="M117" s="1">
        <v>0</v>
      </c>
      <c r="N117" s="1">
        <v>240</v>
      </c>
      <c r="O117" s="1" t="s">
        <v>37</v>
      </c>
      <c r="P117" s="1">
        <v>312</v>
      </c>
      <c r="Q117" s="1">
        <v>5.2</v>
      </c>
      <c r="R117" s="2">
        <v>0</v>
      </c>
      <c r="S117" s="2">
        <v>0</v>
      </c>
      <c r="T117" s="1">
        <v>0</v>
      </c>
      <c r="U117" s="2">
        <v>0</v>
      </c>
      <c r="V117" s="2">
        <v>0</v>
      </c>
      <c r="W117" s="1">
        <v>48</v>
      </c>
      <c r="X117" s="1" t="s">
        <v>38</v>
      </c>
      <c r="Y117" s="1">
        <v>34</v>
      </c>
      <c r="Z117" s="1">
        <v>41</v>
      </c>
      <c r="AA117" s="2">
        <v>85.416666666666671</v>
      </c>
      <c r="AB117" s="2">
        <v>3.416666666666667</v>
      </c>
      <c r="AC117" s="1">
        <v>12</v>
      </c>
      <c r="AD117" s="1">
        <v>0</v>
      </c>
      <c r="AE117" s="1">
        <v>720</v>
      </c>
      <c r="AF117" s="1">
        <v>3000</v>
      </c>
      <c r="AG117" s="1">
        <v>936</v>
      </c>
      <c r="AH117" s="2">
        <v>15.6</v>
      </c>
      <c r="AI117" s="2">
        <v>12</v>
      </c>
      <c r="AJ117" s="2">
        <v>2</v>
      </c>
      <c r="AK117" s="1">
        <v>722</v>
      </c>
      <c r="AL117" s="2">
        <v>149.58333333333334</v>
      </c>
      <c r="AM117" s="2">
        <v>5.9833333333333334</v>
      </c>
      <c r="AN117" s="17">
        <v>305.90909090909088</v>
      </c>
      <c r="AO117" s="17">
        <v>12.236363636363638</v>
      </c>
    </row>
    <row r="118" spans="1:41">
      <c r="A118" s="24">
        <v>113</v>
      </c>
      <c r="B118" s="3">
        <v>142</v>
      </c>
      <c r="C118" s="4">
        <v>1719</v>
      </c>
      <c r="D118" s="5" t="s">
        <v>196</v>
      </c>
      <c r="E118" s="4">
        <v>1104707516</v>
      </c>
      <c r="F118" s="1">
        <v>55</v>
      </c>
      <c r="G118" s="1" t="s">
        <v>36</v>
      </c>
      <c r="H118" s="15">
        <v>38.5</v>
      </c>
      <c r="I118" s="1">
        <v>38</v>
      </c>
      <c r="J118" s="16">
        <v>69.090909090909093</v>
      </c>
      <c r="K118" s="16">
        <v>2.7636363636363637</v>
      </c>
      <c r="L118" s="1">
        <v>4</v>
      </c>
      <c r="M118" s="1">
        <v>0</v>
      </c>
      <c r="N118" s="1">
        <v>240</v>
      </c>
      <c r="O118" s="1" t="s">
        <v>37</v>
      </c>
      <c r="P118" s="1">
        <v>312</v>
      </c>
      <c r="Q118" s="1">
        <v>5.2</v>
      </c>
      <c r="R118" s="2">
        <v>0</v>
      </c>
      <c r="S118" s="2">
        <v>0</v>
      </c>
      <c r="T118" s="1">
        <v>0</v>
      </c>
      <c r="U118" s="2">
        <v>0</v>
      </c>
      <c r="V118" s="2">
        <v>0</v>
      </c>
      <c r="W118" s="1">
        <v>48</v>
      </c>
      <c r="X118" s="1" t="s">
        <v>38</v>
      </c>
      <c r="Y118" s="1">
        <v>34</v>
      </c>
      <c r="Z118" s="1">
        <v>37</v>
      </c>
      <c r="AA118" s="2">
        <v>77.083333333333329</v>
      </c>
      <c r="AB118" s="2">
        <v>3.083333333333333</v>
      </c>
      <c r="AC118" s="1">
        <v>12</v>
      </c>
      <c r="AD118" s="1">
        <v>0</v>
      </c>
      <c r="AE118" s="1">
        <v>720</v>
      </c>
      <c r="AF118" s="1">
        <v>3000</v>
      </c>
      <c r="AG118" s="1">
        <v>936</v>
      </c>
      <c r="AH118" s="2">
        <v>15.6</v>
      </c>
      <c r="AI118" s="2">
        <v>13</v>
      </c>
      <c r="AJ118" s="2">
        <v>35</v>
      </c>
      <c r="AK118" s="1">
        <v>815</v>
      </c>
      <c r="AL118" s="2">
        <v>130.20833333333334</v>
      </c>
      <c r="AM118" s="2">
        <v>5.208333333333333</v>
      </c>
      <c r="AN118" s="17">
        <v>276.38257575757575</v>
      </c>
      <c r="AO118" s="17">
        <v>11.05530303030303</v>
      </c>
    </row>
    <row r="119" spans="1:41">
      <c r="A119" s="24">
        <v>114</v>
      </c>
      <c r="B119" s="3">
        <v>143</v>
      </c>
      <c r="C119" s="4">
        <v>933</v>
      </c>
      <c r="D119" s="5" t="s">
        <v>197</v>
      </c>
      <c r="E119" s="6" t="s">
        <v>198</v>
      </c>
      <c r="F119" s="1">
        <v>55</v>
      </c>
      <c r="G119" s="1" t="s">
        <v>36</v>
      </c>
      <c r="H119" s="15">
        <v>38.5</v>
      </c>
      <c r="I119" s="1">
        <v>50</v>
      </c>
      <c r="J119" s="16">
        <v>90.909090909090907</v>
      </c>
      <c r="K119" s="16">
        <v>3.6363636363636362</v>
      </c>
      <c r="L119" s="1">
        <v>4</v>
      </c>
      <c r="M119" s="1">
        <v>0</v>
      </c>
      <c r="N119" s="1">
        <v>240</v>
      </c>
      <c r="O119" s="1" t="s">
        <v>37</v>
      </c>
      <c r="P119" s="1">
        <v>312</v>
      </c>
      <c r="Q119" s="1">
        <v>5.2</v>
      </c>
      <c r="R119" s="2">
        <v>0</v>
      </c>
      <c r="S119" s="2">
        <v>0</v>
      </c>
      <c r="T119" s="1">
        <v>0</v>
      </c>
      <c r="U119" s="2">
        <v>0</v>
      </c>
      <c r="V119" s="2">
        <v>0</v>
      </c>
      <c r="W119" s="1">
        <v>48</v>
      </c>
      <c r="X119" s="1" t="s">
        <v>38</v>
      </c>
      <c r="Y119" s="1">
        <v>34</v>
      </c>
      <c r="Z119" s="1">
        <v>57</v>
      </c>
      <c r="AA119" s="2">
        <v>100</v>
      </c>
      <c r="AB119" s="2">
        <v>4</v>
      </c>
      <c r="AC119" s="1">
        <v>12</v>
      </c>
      <c r="AD119" s="1">
        <v>0</v>
      </c>
      <c r="AE119" s="1">
        <v>720</v>
      </c>
      <c r="AF119" s="1">
        <v>3000</v>
      </c>
      <c r="AG119" s="1">
        <v>936</v>
      </c>
      <c r="AH119" s="2">
        <v>15.6</v>
      </c>
      <c r="AI119" s="2">
        <v>11</v>
      </c>
      <c r="AJ119" s="2">
        <v>49</v>
      </c>
      <c r="AK119" s="1">
        <v>709</v>
      </c>
      <c r="AL119" s="2">
        <v>150</v>
      </c>
      <c r="AM119" s="2">
        <v>6</v>
      </c>
      <c r="AN119" s="17">
        <v>340.90909090909088</v>
      </c>
      <c r="AO119" s="17">
        <v>13.636363636363637</v>
      </c>
    </row>
    <row r="120" spans="1:41">
      <c r="A120" s="24">
        <v>115</v>
      </c>
      <c r="B120" s="3">
        <v>144</v>
      </c>
      <c r="C120" s="4">
        <v>33</v>
      </c>
      <c r="D120" s="5" t="s">
        <v>199</v>
      </c>
      <c r="E120" s="4">
        <v>1103635148</v>
      </c>
      <c r="F120" s="1">
        <v>55</v>
      </c>
      <c r="G120" s="1" t="s">
        <v>36</v>
      </c>
      <c r="H120" s="15">
        <v>38.5</v>
      </c>
      <c r="I120" s="1">
        <v>41</v>
      </c>
      <c r="J120" s="16">
        <v>74.545454545454547</v>
      </c>
      <c r="K120" s="16">
        <v>2.9818181818181819</v>
      </c>
      <c r="L120" s="1">
        <v>4</v>
      </c>
      <c r="M120" s="1">
        <v>0</v>
      </c>
      <c r="N120" s="1">
        <v>240</v>
      </c>
      <c r="O120" s="1" t="s">
        <v>37</v>
      </c>
      <c r="P120" s="1">
        <v>312</v>
      </c>
      <c r="Q120" s="1">
        <v>5.2</v>
      </c>
      <c r="R120" s="2">
        <v>3</v>
      </c>
      <c r="S120" s="2">
        <v>47.28</v>
      </c>
      <c r="T120" s="1">
        <v>227.28</v>
      </c>
      <c r="U120" s="2">
        <v>150</v>
      </c>
      <c r="V120" s="2">
        <v>6</v>
      </c>
      <c r="W120" s="1">
        <v>48</v>
      </c>
      <c r="X120" s="1" t="s">
        <v>38</v>
      </c>
      <c r="Y120" s="1">
        <v>34</v>
      </c>
      <c r="Z120" s="1">
        <v>39</v>
      </c>
      <c r="AA120" s="2">
        <v>81.25</v>
      </c>
      <c r="AB120" s="2">
        <v>3.25</v>
      </c>
      <c r="AC120" s="1">
        <v>12</v>
      </c>
      <c r="AD120" s="1">
        <v>0</v>
      </c>
      <c r="AE120" s="1">
        <v>720</v>
      </c>
      <c r="AF120" s="1">
        <v>3000</v>
      </c>
      <c r="AG120" s="1">
        <v>936</v>
      </c>
      <c r="AH120" s="2">
        <v>15.6</v>
      </c>
      <c r="AI120" s="2">
        <v>20</v>
      </c>
      <c r="AJ120" s="2">
        <v>21</v>
      </c>
      <c r="AK120" s="1">
        <v>1221</v>
      </c>
      <c r="AL120" s="2">
        <v>45.625</v>
      </c>
      <c r="AM120" s="2">
        <v>1.825</v>
      </c>
      <c r="AN120" s="17">
        <v>351.42045454545456</v>
      </c>
      <c r="AO120" s="17">
        <v>14.056818181818182</v>
      </c>
    </row>
    <row r="121" spans="1:41">
      <c r="A121" s="24">
        <v>116</v>
      </c>
      <c r="B121" s="3">
        <v>148</v>
      </c>
      <c r="C121" s="4">
        <v>1748</v>
      </c>
      <c r="D121" s="5" t="s">
        <v>200</v>
      </c>
      <c r="E121" s="4">
        <v>1105764250</v>
      </c>
      <c r="F121" s="1">
        <v>55</v>
      </c>
      <c r="G121" s="1" t="s">
        <v>36</v>
      </c>
      <c r="H121" s="15">
        <v>38.5</v>
      </c>
      <c r="I121" s="1">
        <v>35</v>
      </c>
      <c r="J121" s="16">
        <v>63.636363636363633</v>
      </c>
      <c r="K121" s="16">
        <v>2.5454545454545454</v>
      </c>
      <c r="L121" s="1">
        <v>4</v>
      </c>
      <c r="M121" s="1">
        <v>0</v>
      </c>
      <c r="N121" s="1">
        <v>240</v>
      </c>
      <c r="O121" s="1" t="s">
        <v>37</v>
      </c>
      <c r="P121" s="1">
        <v>312</v>
      </c>
      <c r="Q121" s="1">
        <v>5.2</v>
      </c>
      <c r="R121" s="2">
        <v>3</v>
      </c>
      <c r="S121" s="2">
        <v>2.2000000000000002</v>
      </c>
      <c r="T121" s="1">
        <v>182.2</v>
      </c>
      <c r="U121" s="2">
        <v>150</v>
      </c>
      <c r="V121" s="2">
        <v>6</v>
      </c>
      <c r="W121" s="1">
        <v>48</v>
      </c>
      <c r="X121" s="1" t="s">
        <v>38</v>
      </c>
      <c r="Y121" s="1">
        <v>34</v>
      </c>
      <c r="Z121" s="1">
        <v>33</v>
      </c>
      <c r="AA121" s="2">
        <v>68.75</v>
      </c>
      <c r="AB121" s="2">
        <v>2.75</v>
      </c>
      <c r="AC121" s="1">
        <v>12</v>
      </c>
      <c r="AD121" s="1">
        <v>0</v>
      </c>
      <c r="AE121" s="1">
        <v>720</v>
      </c>
      <c r="AF121" s="1">
        <v>3000</v>
      </c>
      <c r="AG121" s="1">
        <v>936</v>
      </c>
      <c r="AH121" s="2">
        <v>15.6</v>
      </c>
      <c r="AI121" s="2">
        <v>12</v>
      </c>
      <c r="AJ121" s="2">
        <v>15</v>
      </c>
      <c r="AK121" s="1">
        <v>735</v>
      </c>
      <c r="AL121" s="2">
        <v>146.875</v>
      </c>
      <c r="AM121" s="2">
        <v>5.875</v>
      </c>
      <c r="AN121" s="17">
        <v>429.26136363636363</v>
      </c>
      <c r="AO121" s="17">
        <v>17.170454545454547</v>
      </c>
    </row>
    <row r="122" spans="1:41">
      <c r="A122" s="24">
        <v>117</v>
      </c>
      <c r="B122" s="3">
        <v>150</v>
      </c>
      <c r="C122" s="4">
        <v>1341</v>
      </c>
      <c r="D122" s="5" t="s">
        <v>201</v>
      </c>
      <c r="E122" s="4">
        <v>1150678447</v>
      </c>
      <c r="F122" s="1">
        <v>55</v>
      </c>
      <c r="G122" s="1" t="s">
        <v>36</v>
      </c>
      <c r="H122" s="15">
        <v>38.5</v>
      </c>
      <c r="I122" s="1">
        <v>25</v>
      </c>
      <c r="J122" s="16">
        <v>45.454545454545453</v>
      </c>
      <c r="K122" s="16">
        <v>1.8181818181818181</v>
      </c>
      <c r="L122" s="1">
        <v>4</v>
      </c>
      <c r="M122" s="1">
        <v>0</v>
      </c>
      <c r="N122" s="1">
        <v>240</v>
      </c>
      <c r="O122" s="1" t="s">
        <v>37</v>
      </c>
      <c r="P122" s="1">
        <v>312</v>
      </c>
      <c r="Q122" s="1">
        <v>5.2</v>
      </c>
      <c r="R122" s="2">
        <v>0</v>
      </c>
      <c r="S122" s="2">
        <v>0</v>
      </c>
      <c r="T122" s="1">
        <v>0</v>
      </c>
      <c r="U122" s="2">
        <v>0</v>
      </c>
      <c r="V122" s="2">
        <v>0</v>
      </c>
      <c r="W122" s="1">
        <v>48</v>
      </c>
      <c r="X122" s="1" t="s">
        <v>38</v>
      </c>
      <c r="Y122" s="1">
        <v>34</v>
      </c>
      <c r="Z122" s="1">
        <v>26</v>
      </c>
      <c r="AA122" s="2">
        <v>54.166666666666664</v>
      </c>
      <c r="AB122" s="2">
        <v>2.1666666666666665</v>
      </c>
      <c r="AC122" s="1">
        <v>12</v>
      </c>
      <c r="AD122" s="1">
        <v>0</v>
      </c>
      <c r="AE122" s="1">
        <v>720</v>
      </c>
      <c r="AF122" s="1">
        <v>3000</v>
      </c>
      <c r="AG122" s="1">
        <v>936</v>
      </c>
      <c r="AH122" s="2">
        <v>15.6</v>
      </c>
      <c r="AI122" s="2">
        <v>16</v>
      </c>
      <c r="AJ122" s="2">
        <v>2</v>
      </c>
      <c r="AK122" s="1">
        <v>962</v>
      </c>
      <c r="AL122" s="2">
        <v>99.583333333333343</v>
      </c>
      <c r="AM122" s="2">
        <v>3.9833333333333334</v>
      </c>
      <c r="AN122" s="17">
        <v>199.20454545454547</v>
      </c>
      <c r="AO122" s="17">
        <v>7.9681818181818178</v>
      </c>
    </row>
    <row r="123" spans="1:41">
      <c r="A123" s="24">
        <v>118</v>
      </c>
      <c r="B123" s="3">
        <v>152</v>
      </c>
      <c r="C123" s="4">
        <v>515</v>
      </c>
      <c r="D123" s="5" t="s">
        <v>202</v>
      </c>
      <c r="E123" s="4">
        <v>1900863661</v>
      </c>
      <c r="F123" s="1">
        <v>55</v>
      </c>
      <c r="G123" s="1" t="s">
        <v>36</v>
      </c>
      <c r="H123" s="15">
        <v>38.5</v>
      </c>
      <c r="I123" s="1">
        <v>32</v>
      </c>
      <c r="J123" s="16">
        <v>58.18181818181818</v>
      </c>
      <c r="K123" s="16">
        <v>2.3272727272727272</v>
      </c>
      <c r="L123" s="1">
        <v>4</v>
      </c>
      <c r="M123" s="1">
        <v>0</v>
      </c>
      <c r="N123" s="1">
        <v>240</v>
      </c>
      <c r="O123" s="1" t="s">
        <v>37</v>
      </c>
      <c r="P123" s="1">
        <v>312</v>
      </c>
      <c r="Q123" s="1">
        <v>5.2</v>
      </c>
      <c r="R123" s="2">
        <v>0</v>
      </c>
      <c r="S123" s="2">
        <v>0</v>
      </c>
      <c r="T123" s="1">
        <v>0</v>
      </c>
      <c r="U123" s="2">
        <v>0</v>
      </c>
      <c r="V123" s="2">
        <v>0</v>
      </c>
      <c r="W123" s="1">
        <v>48</v>
      </c>
      <c r="X123" s="1" t="s">
        <v>38</v>
      </c>
      <c r="Y123" s="1">
        <v>34</v>
      </c>
      <c r="Z123" s="1">
        <v>22</v>
      </c>
      <c r="AA123" s="2">
        <v>45.833333333333336</v>
      </c>
      <c r="AB123" s="2">
        <v>1.8333333333333335</v>
      </c>
      <c r="AC123" s="1">
        <v>12</v>
      </c>
      <c r="AD123" s="1">
        <v>0</v>
      </c>
      <c r="AE123" s="1">
        <v>720</v>
      </c>
      <c r="AF123" s="1">
        <v>3000</v>
      </c>
      <c r="AG123" s="1">
        <v>936</v>
      </c>
      <c r="AH123" s="2">
        <v>15.6</v>
      </c>
      <c r="AI123" s="2">
        <v>14</v>
      </c>
      <c r="AJ123" s="2">
        <v>54</v>
      </c>
      <c r="AK123" s="1">
        <v>894</v>
      </c>
      <c r="AL123" s="2">
        <v>113.75</v>
      </c>
      <c r="AM123" s="2">
        <v>4.55</v>
      </c>
      <c r="AN123" s="17">
        <v>217.7651515151515</v>
      </c>
      <c r="AO123" s="17">
        <v>8.7106060606060609</v>
      </c>
    </row>
    <row r="124" spans="1:41">
      <c r="A124" s="24">
        <v>119</v>
      </c>
      <c r="B124" s="3">
        <v>153</v>
      </c>
      <c r="C124" s="4">
        <v>539</v>
      </c>
      <c r="D124" s="5" t="s">
        <v>203</v>
      </c>
      <c r="E124" s="6" t="s">
        <v>204</v>
      </c>
      <c r="F124" s="1">
        <v>55</v>
      </c>
      <c r="G124" s="1" t="s">
        <v>36</v>
      </c>
      <c r="H124" s="15">
        <v>38.5</v>
      </c>
      <c r="I124" s="1">
        <v>44</v>
      </c>
      <c r="J124" s="16">
        <v>80</v>
      </c>
      <c r="K124" s="16">
        <v>3.2</v>
      </c>
      <c r="L124" s="1">
        <v>4</v>
      </c>
      <c r="M124" s="1">
        <v>0</v>
      </c>
      <c r="N124" s="1">
        <v>240</v>
      </c>
      <c r="O124" s="1" t="s">
        <v>37</v>
      </c>
      <c r="P124" s="1">
        <v>312</v>
      </c>
      <c r="Q124" s="1">
        <v>5.2</v>
      </c>
      <c r="R124" s="2">
        <v>3</v>
      </c>
      <c r="S124" s="2">
        <v>38.28</v>
      </c>
      <c r="T124" s="1">
        <v>218.28</v>
      </c>
      <c r="U124" s="2">
        <v>150</v>
      </c>
      <c r="V124" s="2">
        <v>6</v>
      </c>
      <c r="W124" s="1">
        <v>48</v>
      </c>
      <c r="X124" s="1" t="s">
        <v>38</v>
      </c>
      <c r="Y124" s="1">
        <v>34</v>
      </c>
      <c r="Z124" s="1">
        <v>36</v>
      </c>
      <c r="AA124" s="2">
        <v>75</v>
      </c>
      <c r="AB124" s="2">
        <v>3</v>
      </c>
      <c r="AC124" s="1">
        <v>12</v>
      </c>
      <c r="AD124" s="1">
        <v>0</v>
      </c>
      <c r="AE124" s="1">
        <v>720</v>
      </c>
      <c r="AF124" s="1">
        <v>3000</v>
      </c>
      <c r="AG124" s="1">
        <v>936</v>
      </c>
      <c r="AH124" s="2">
        <v>15.6</v>
      </c>
      <c r="AI124" s="2">
        <v>13</v>
      </c>
      <c r="AJ124" s="2">
        <v>58</v>
      </c>
      <c r="AK124" s="1">
        <v>838</v>
      </c>
      <c r="AL124" s="2">
        <v>125.41666666666666</v>
      </c>
      <c r="AM124" s="2">
        <v>5.0166666666666666</v>
      </c>
      <c r="AN124" s="17">
        <v>430.41666666666663</v>
      </c>
      <c r="AO124" s="17">
        <v>17.216666666666665</v>
      </c>
    </row>
    <row r="125" spans="1:41">
      <c r="A125" s="24">
        <v>120</v>
      </c>
      <c r="B125" s="3">
        <v>154</v>
      </c>
      <c r="C125" s="4">
        <v>402</v>
      </c>
      <c r="D125" s="5" t="s">
        <v>205</v>
      </c>
      <c r="E125" s="4">
        <v>1105578304</v>
      </c>
      <c r="F125" s="1">
        <v>55</v>
      </c>
      <c r="G125" s="1" t="s">
        <v>36</v>
      </c>
      <c r="H125" s="15">
        <v>38.5</v>
      </c>
      <c r="I125" s="1">
        <v>30</v>
      </c>
      <c r="J125" s="16">
        <v>54.545454545454547</v>
      </c>
      <c r="K125" s="16">
        <v>2.1818181818181817</v>
      </c>
      <c r="L125" s="1">
        <v>4</v>
      </c>
      <c r="M125" s="1">
        <v>0</v>
      </c>
      <c r="N125" s="1">
        <v>240</v>
      </c>
      <c r="O125" s="1" t="s">
        <v>37</v>
      </c>
      <c r="P125" s="1">
        <v>312</v>
      </c>
      <c r="Q125" s="1">
        <v>5.2</v>
      </c>
      <c r="R125" s="2">
        <v>4</v>
      </c>
      <c r="S125" s="2">
        <v>32.159999999999997</v>
      </c>
      <c r="T125" s="1">
        <v>272.15999999999997</v>
      </c>
      <c r="U125" s="2">
        <v>129.90000000000003</v>
      </c>
      <c r="V125" s="2">
        <v>5.1960000000000015</v>
      </c>
      <c r="W125" s="1">
        <v>48</v>
      </c>
      <c r="X125" s="1" t="s">
        <v>38</v>
      </c>
      <c r="Y125" s="1">
        <v>34</v>
      </c>
      <c r="Z125" s="1">
        <v>44</v>
      </c>
      <c r="AA125" s="2">
        <v>91.666666666666671</v>
      </c>
      <c r="AB125" s="2">
        <v>3.666666666666667</v>
      </c>
      <c r="AC125" s="1">
        <v>12</v>
      </c>
      <c r="AD125" s="1">
        <v>0</v>
      </c>
      <c r="AE125" s="1">
        <v>720</v>
      </c>
      <c r="AF125" s="1">
        <v>3000</v>
      </c>
      <c r="AG125" s="1">
        <v>936</v>
      </c>
      <c r="AH125" s="2">
        <v>15.6</v>
      </c>
      <c r="AI125" s="2">
        <v>15</v>
      </c>
      <c r="AJ125" s="2">
        <v>52</v>
      </c>
      <c r="AK125" s="1">
        <v>952</v>
      </c>
      <c r="AL125" s="2">
        <v>101.66666666666666</v>
      </c>
      <c r="AM125" s="2">
        <v>4.0666666666666664</v>
      </c>
      <c r="AN125" s="17">
        <v>377.77878787878797</v>
      </c>
      <c r="AO125" s="17">
        <v>15.111151515151516</v>
      </c>
    </row>
    <row r="126" spans="1:41">
      <c r="A126" s="24">
        <v>121</v>
      </c>
      <c r="B126" s="3">
        <v>156</v>
      </c>
      <c r="C126" s="4">
        <v>283</v>
      </c>
      <c r="D126" s="5" t="s">
        <v>206</v>
      </c>
      <c r="E126" s="4">
        <v>1104960750</v>
      </c>
      <c r="F126" s="1">
        <v>55</v>
      </c>
      <c r="G126" s="1" t="s">
        <v>36</v>
      </c>
      <c r="H126" s="15">
        <v>38.5</v>
      </c>
      <c r="I126" s="1">
        <v>18</v>
      </c>
      <c r="J126" s="16">
        <v>32.727272727272727</v>
      </c>
      <c r="K126" s="16">
        <v>1.3090909090909091</v>
      </c>
      <c r="L126" s="1">
        <v>4</v>
      </c>
      <c r="M126" s="1">
        <v>0</v>
      </c>
      <c r="N126" s="1">
        <v>240</v>
      </c>
      <c r="O126" s="1" t="s">
        <v>37</v>
      </c>
      <c r="P126" s="1">
        <v>312</v>
      </c>
      <c r="Q126" s="1">
        <v>5.2</v>
      </c>
      <c r="R126" s="2">
        <v>0</v>
      </c>
      <c r="S126" s="2">
        <v>0</v>
      </c>
      <c r="T126" s="1">
        <v>0</v>
      </c>
      <c r="U126" s="2">
        <v>0</v>
      </c>
      <c r="V126" s="2">
        <v>0</v>
      </c>
      <c r="W126" s="1">
        <v>48</v>
      </c>
      <c r="X126" s="1" t="s">
        <v>38</v>
      </c>
      <c r="Y126" s="1">
        <v>34</v>
      </c>
      <c r="Z126" s="1">
        <v>20</v>
      </c>
      <c r="AA126" s="2">
        <v>41.666666666666664</v>
      </c>
      <c r="AB126" s="2">
        <v>1.6666666666666665</v>
      </c>
      <c r="AC126" s="1">
        <v>12</v>
      </c>
      <c r="AD126" s="1">
        <v>0</v>
      </c>
      <c r="AE126" s="1">
        <v>720</v>
      </c>
      <c r="AF126" s="1">
        <v>3000</v>
      </c>
      <c r="AG126" s="1">
        <v>936</v>
      </c>
      <c r="AH126" s="2">
        <v>15.6</v>
      </c>
      <c r="AI126" s="2">
        <v>17</v>
      </c>
      <c r="AJ126" s="2">
        <v>22</v>
      </c>
      <c r="AK126" s="1">
        <v>1042</v>
      </c>
      <c r="AL126" s="2">
        <v>82.916666666666657</v>
      </c>
      <c r="AM126" s="2">
        <v>3.3166666666666664</v>
      </c>
      <c r="AN126" s="17">
        <v>157.31060606060606</v>
      </c>
      <c r="AO126" s="17">
        <v>6.292424242424242</v>
      </c>
    </row>
    <row r="127" spans="1:41">
      <c r="A127" s="24">
        <v>122</v>
      </c>
      <c r="B127" s="3">
        <v>158</v>
      </c>
      <c r="C127" s="4">
        <v>470</v>
      </c>
      <c r="D127" s="5" t="s">
        <v>207</v>
      </c>
      <c r="E127" s="4">
        <v>1105127789</v>
      </c>
      <c r="F127" s="1">
        <v>55</v>
      </c>
      <c r="G127" s="1" t="s">
        <v>36</v>
      </c>
      <c r="H127" s="15">
        <v>38.5</v>
      </c>
      <c r="I127" s="1">
        <v>35</v>
      </c>
      <c r="J127" s="16">
        <v>63.636363636363633</v>
      </c>
      <c r="K127" s="16">
        <v>2.5454545454545454</v>
      </c>
      <c r="L127" s="1">
        <v>4</v>
      </c>
      <c r="M127" s="1">
        <v>0</v>
      </c>
      <c r="N127" s="1">
        <v>240</v>
      </c>
      <c r="O127" s="1" t="s">
        <v>37</v>
      </c>
      <c r="P127" s="1">
        <v>312</v>
      </c>
      <c r="Q127" s="1">
        <v>5.2</v>
      </c>
      <c r="R127" s="2">
        <v>0</v>
      </c>
      <c r="S127" s="2">
        <v>0</v>
      </c>
      <c r="T127" s="1">
        <v>0</v>
      </c>
      <c r="U127" s="2">
        <v>0</v>
      </c>
      <c r="V127" s="2">
        <v>0</v>
      </c>
      <c r="W127" s="1">
        <v>48</v>
      </c>
      <c r="X127" s="1" t="s">
        <v>38</v>
      </c>
      <c r="Y127" s="1">
        <v>34</v>
      </c>
      <c r="Z127" s="1">
        <v>23</v>
      </c>
      <c r="AA127" s="2">
        <v>47.916666666666664</v>
      </c>
      <c r="AB127" s="2">
        <v>1.9166666666666665</v>
      </c>
      <c r="AC127" s="1">
        <v>12</v>
      </c>
      <c r="AD127" s="1">
        <v>0</v>
      </c>
      <c r="AE127" s="1">
        <v>720</v>
      </c>
      <c r="AF127" s="1">
        <v>3000</v>
      </c>
      <c r="AG127" s="1">
        <v>936</v>
      </c>
      <c r="AH127" s="2">
        <v>15.6</v>
      </c>
      <c r="AI127" s="2">
        <v>15</v>
      </c>
      <c r="AJ127" s="2">
        <v>38.78</v>
      </c>
      <c r="AK127" s="1">
        <v>938.78</v>
      </c>
      <c r="AL127" s="2">
        <v>104.42083333333332</v>
      </c>
      <c r="AM127" s="2">
        <v>4.1768333333333327</v>
      </c>
      <c r="AN127" s="17">
        <v>215.9738636363636</v>
      </c>
      <c r="AO127" s="17">
        <v>8.6389545454545456</v>
      </c>
    </row>
    <row r="128" spans="1:41">
      <c r="A128" s="24">
        <v>123</v>
      </c>
      <c r="B128" s="3">
        <v>159</v>
      </c>
      <c r="C128" s="4">
        <v>1036</v>
      </c>
      <c r="D128" s="5" t="s">
        <v>208</v>
      </c>
      <c r="E128" s="6" t="s">
        <v>209</v>
      </c>
      <c r="F128" s="1">
        <v>55</v>
      </c>
      <c r="G128" s="1" t="s">
        <v>36</v>
      </c>
      <c r="H128" s="15">
        <v>38.5</v>
      </c>
      <c r="I128" s="1">
        <v>47</v>
      </c>
      <c r="J128" s="16">
        <v>85.454545454545453</v>
      </c>
      <c r="K128" s="16">
        <v>3.418181818181818</v>
      </c>
      <c r="L128" s="1">
        <v>4</v>
      </c>
      <c r="M128" s="1">
        <v>0</v>
      </c>
      <c r="N128" s="1">
        <v>240</v>
      </c>
      <c r="O128" s="1" t="s">
        <v>37</v>
      </c>
      <c r="P128" s="1">
        <v>312</v>
      </c>
      <c r="Q128" s="1">
        <v>5.2</v>
      </c>
      <c r="R128" s="2">
        <v>4</v>
      </c>
      <c r="S128" s="2">
        <v>1.2</v>
      </c>
      <c r="T128" s="1">
        <v>241.2</v>
      </c>
      <c r="U128" s="2">
        <v>149.25</v>
      </c>
      <c r="V128" s="2">
        <v>5.97</v>
      </c>
      <c r="W128" s="1">
        <v>48</v>
      </c>
      <c r="X128" s="1" t="s">
        <v>38</v>
      </c>
      <c r="Y128" s="1">
        <v>34</v>
      </c>
      <c r="Z128" s="1">
        <v>50</v>
      </c>
      <c r="AA128" s="2">
        <v>100</v>
      </c>
      <c r="AB128" s="2">
        <v>4</v>
      </c>
      <c r="AC128" s="1">
        <v>12</v>
      </c>
      <c r="AD128" s="1">
        <v>0</v>
      </c>
      <c r="AE128" s="1">
        <v>720</v>
      </c>
      <c r="AF128" s="1">
        <v>3000</v>
      </c>
      <c r="AG128" s="1">
        <v>936</v>
      </c>
      <c r="AH128" s="2">
        <v>15.6</v>
      </c>
      <c r="AI128" s="2">
        <v>13</v>
      </c>
      <c r="AJ128" s="2">
        <v>24</v>
      </c>
      <c r="AK128" s="1">
        <v>804</v>
      </c>
      <c r="AL128" s="2">
        <v>132.5</v>
      </c>
      <c r="AM128" s="2">
        <v>5.3</v>
      </c>
      <c r="AN128" s="17">
        <v>467.20454545454544</v>
      </c>
      <c r="AO128" s="17">
        <v>18.688181818181818</v>
      </c>
    </row>
    <row r="129" spans="1:41">
      <c r="A129" s="24">
        <v>124</v>
      </c>
      <c r="B129" s="3">
        <v>160</v>
      </c>
      <c r="C129" s="4">
        <v>560</v>
      </c>
      <c r="D129" s="5" t="s">
        <v>210</v>
      </c>
      <c r="E129" s="4">
        <v>1150156576</v>
      </c>
      <c r="F129" s="1">
        <v>55</v>
      </c>
      <c r="G129" s="1" t="s">
        <v>36</v>
      </c>
      <c r="H129" s="15">
        <v>38.5</v>
      </c>
      <c r="I129" s="1">
        <v>35</v>
      </c>
      <c r="J129" s="16">
        <v>63.636363636363633</v>
      </c>
      <c r="K129" s="16">
        <v>2.5454545454545454</v>
      </c>
      <c r="L129" s="1">
        <v>4</v>
      </c>
      <c r="M129" s="1">
        <v>0</v>
      </c>
      <c r="N129" s="1">
        <v>240</v>
      </c>
      <c r="O129" s="1" t="s">
        <v>37</v>
      </c>
      <c r="P129" s="1">
        <v>312</v>
      </c>
      <c r="Q129" s="1">
        <v>5.2</v>
      </c>
      <c r="R129" s="2">
        <v>0</v>
      </c>
      <c r="S129" s="2">
        <v>0</v>
      </c>
      <c r="T129" s="1">
        <v>0</v>
      </c>
      <c r="U129" s="2">
        <v>0</v>
      </c>
      <c r="V129" s="2">
        <v>0</v>
      </c>
      <c r="W129" s="1">
        <v>48</v>
      </c>
      <c r="X129" s="1" t="s">
        <v>38</v>
      </c>
      <c r="Y129" s="1">
        <v>34</v>
      </c>
      <c r="Z129" s="1">
        <v>42</v>
      </c>
      <c r="AA129" s="2">
        <v>87.5</v>
      </c>
      <c r="AB129" s="2">
        <v>3.5</v>
      </c>
      <c r="AC129" s="1">
        <v>12</v>
      </c>
      <c r="AD129" s="1">
        <v>0</v>
      </c>
      <c r="AE129" s="1">
        <v>720</v>
      </c>
      <c r="AF129" s="1">
        <v>3000</v>
      </c>
      <c r="AG129" s="1">
        <v>936</v>
      </c>
      <c r="AH129" s="2">
        <v>15.6</v>
      </c>
      <c r="AI129" s="2">
        <v>11</v>
      </c>
      <c r="AJ129" s="2">
        <v>26</v>
      </c>
      <c r="AK129" s="1">
        <v>686</v>
      </c>
      <c r="AL129" s="2">
        <v>150</v>
      </c>
      <c r="AM129" s="2">
        <v>6</v>
      </c>
      <c r="AN129" s="17">
        <v>301.13636363636363</v>
      </c>
      <c r="AO129" s="17">
        <v>12.045454545454545</v>
      </c>
    </row>
    <row r="130" spans="1:41">
      <c r="A130" s="24">
        <v>125</v>
      </c>
      <c r="B130" s="3">
        <v>161</v>
      </c>
      <c r="C130" s="4">
        <v>1271</v>
      </c>
      <c r="D130" s="5" t="s">
        <v>211</v>
      </c>
      <c r="E130" s="6" t="s">
        <v>212</v>
      </c>
      <c r="F130" s="1">
        <v>55</v>
      </c>
      <c r="G130" s="1" t="s">
        <v>36</v>
      </c>
      <c r="H130" s="15">
        <v>38.5</v>
      </c>
      <c r="I130" s="1">
        <v>15</v>
      </c>
      <c r="J130" s="16">
        <v>27.272727272727273</v>
      </c>
      <c r="K130" s="16">
        <v>1.0909090909090908</v>
      </c>
      <c r="L130" s="1">
        <v>4</v>
      </c>
      <c r="M130" s="1">
        <v>0</v>
      </c>
      <c r="N130" s="1">
        <v>240</v>
      </c>
      <c r="O130" s="1" t="s">
        <v>37</v>
      </c>
      <c r="P130" s="1">
        <v>312</v>
      </c>
      <c r="Q130" s="1">
        <v>5.2</v>
      </c>
      <c r="R130" s="2">
        <v>4</v>
      </c>
      <c r="S130" s="2">
        <v>0</v>
      </c>
      <c r="T130" s="1">
        <v>240</v>
      </c>
      <c r="U130" s="2">
        <v>150</v>
      </c>
      <c r="V130" s="2">
        <v>6</v>
      </c>
      <c r="W130" s="1">
        <v>48</v>
      </c>
      <c r="X130" s="1" t="s">
        <v>38</v>
      </c>
      <c r="Y130" s="1">
        <v>34</v>
      </c>
      <c r="Z130" s="1">
        <v>25</v>
      </c>
      <c r="AA130" s="2">
        <v>52.083333333333336</v>
      </c>
      <c r="AB130" s="2">
        <v>2.0833333333333335</v>
      </c>
      <c r="AC130" s="1">
        <v>12</v>
      </c>
      <c r="AD130" s="1">
        <v>0</v>
      </c>
      <c r="AE130" s="1">
        <v>720</v>
      </c>
      <c r="AF130" s="1">
        <v>3000</v>
      </c>
      <c r="AG130" s="1">
        <v>936</v>
      </c>
      <c r="AH130" s="2">
        <v>15.6</v>
      </c>
      <c r="AI130" s="2">
        <v>12</v>
      </c>
      <c r="AJ130" s="2">
        <v>23</v>
      </c>
      <c r="AK130" s="1">
        <v>743</v>
      </c>
      <c r="AL130" s="2">
        <v>145.20833333333334</v>
      </c>
      <c r="AM130" s="2">
        <v>5.8083333333333336</v>
      </c>
      <c r="AN130" s="17">
        <v>374.56439393939399</v>
      </c>
      <c r="AO130" s="17">
        <v>14.982575757575757</v>
      </c>
    </row>
    <row r="131" spans="1:41">
      <c r="A131" s="24">
        <v>126</v>
      </c>
      <c r="B131" s="3">
        <v>162</v>
      </c>
      <c r="C131" s="4">
        <v>1272</v>
      </c>
      <c r="D131" s="5" t="s">
        <v>213</v>
      </c>
      <c r="E131" s="6" t="s">
        <v>214</v>
      </c>
      <c r="F131" s="1">
        <v>55</v>
      </c>
      <c r="G131" s="1" t="s">
        <v>36</v>
      </c>
      <c r="H131" s="15">
        <v>38.5</v>
      </c>
      <c r="I131" s="1">
        <v>37</v>
      </c>
      <c r="J131" s="16">
        <v>67.272727272727266</v>
      </c>
      <c r="K131" s="16">
        <v>2.6909090909090905</v>
      </c>
      <c r="L131" s="1">
        <v>4</v>
      </c>
      <c r="M131" s="1">
        <v>0</v>
      </c>
      <c r="N131" s="1">
        <v>240</v>
      </c>
      <c r="O131" s="1" t="s">
        <v>37</v>
      </c>
      <c r="P131" s="1">
        <v>312</v>
      </c>
      <c r="Q131" s="1">
        <v>5.2</v>
      </c>
      <c r="R131" s="2">
        <v>4</v>
      </c>
      <c r="S131" s="2">
        <v>0</v>
      </c>
      <c r="T131" s="1">
        <v>240</v>
      </c>
      <c r="U131" s="2">
        <v>150</v>
      </c>
      <c r="V131" s="2">
        <v>6</v>
      </c>
      <c r="W131" s="1">
        <v>48</v>
      </c>
      <c r="X131" s="1" t="s">
        <v>38</v>
      </c>
      <c r="Y131" s="1">
        <v>34</v>
      </c>
      <c r="Z131" s="1">
        <v>28</v>
      </c>
      <c r="AA131" s="2">
        <v>58.333333333333336</v>
      </c>
      <c r="AB131" s="2">
        <v>2.3333333333333335</v>
      </c>
      <c r="AC131" s="1">
        <v>12</v>
      </c>
      <c r="AD131" s="1">
        <v>0</v>
      </c>
      <c r="AE131" s="1">
        <v>720</v>
      </c>
      <c r="AF131" s="1">
        <v>3000</v>
      </c>
      <c r="AG131" s="1">
        <v>936</v>
      </c>
      <c r="AH131" s="2">
        <v>15.6</v>
      </c>
      <c r="AI131" s="2">
        <v>15</v>
      </c>
      <c r="AJ131" s="2">
        <v>9</v>
      </c>
      <c r="AK131" s="1">
        <v>909</v>
      </c>
      <c r="AL131" s="2">
        <v>110.625</v>
      </c>
      <c r="AM131" s="2">
        <v>4.4249999999999998</v>
      </c>
      <c r="AN131" s="17">
        <v>386.23106060606057</v>
      </c>
      <c r="AO131" s="17">
        <v>15.449242424242424</v>
      </c>
    </row>
    <row r="132" spans="1:41">
      <c r="A132" s="24">
        <v>127</v>
      </c>
      <c r="B132" s="3">
        <v>163</v>
      </c>
      <c r="C132" s="4">
        <v>1181</v>
      </c>
      <c r="D132" s="5" t="s">
        <v>215</v>
      </c>
      <c r="E132" s="4">
        <v>1150105086</v>
      </c>
      <c r="F132" s="1">
        <v>55</v>
      </c>
      <c r="G132" s="1" t="s">
        <v>36</v>
      </c>
      <c r="H132" s="15">
        <v>38.5</v>
      </c>
      <c r="I132" s="1">
        <v>18</v>
      </c>
      <c r="J132" s="16">
        <v>32.727272727272727</v>
      </c>
      <c r="K132" s="16">
        <v>1.3090909090909091</v>
      </c>
      <c r="L132" s="1">
        <v>4</v>
      </c>
      <c r="M132" s="1">
        <v>0</v>
      </c>
      <c r="N132" s="1">
        <v>240</v>
      </c>
      <c r="O132" s="1" t="s">
        <v>37</v>
      </c>
      <c r="P132" s="1">
        <v>312</v>
      </c>
      <c r="Q132" s="1">
        <v>5.2</v>
      </c>
      <c r="R132" s="2">
        <v>3</v>
      </c>
      <c r="S132" s="2">
        <v>20.100000000000001</v>
      </c>
      <c r="T132" s="1">
        <v>200.1</v>
      </c>
      <c r="U132" s="2">
        <v>150</v>
      </c>
      <c r="V132" s="2">
        <v>6</v>
      </c>
      <c r="W132" s="1">
        <v>48</v>
      </c>
      <c r="X132" s="1" t="s">
        <v>38</v>
      </c>
      <c r="Y132" s="1">
        <v>34</v>
      </c>
      <c r="Z132" s="1">
        <v>46</v>
      </c>
      <c r="AA132" s="2">
        <v>95.833333333333329</v>
      </c>
      <c r="AB132" s="2">
        <v>3.833333333333333</v>
      </c>
      <c r="AC132" s="1">
        <v>12</v>
      </c>
      <c r="AD132" s="1">
        <v>0</v>
      </c>
      <c r="AE132" s="1">
        <v>720</v>
      </c>
      <c r="AF132" s="1">
        <v>3000</v>
      </c>
      <c r="AG132" s="1">
        <v>936</v>
      </c>
      <c r="AH132" s="2">
        <v>15.6</v>
      </c>
      <c r="AI132" s="2">
        <v>11</v>
      </c>
      <c r="AJ132" s="2">
        <v>57</v>
      </c>
      <c r="AK132" s="1">
        <v>717</v>
      </c>
      <c r="AL132" s="2">
        <v>150.625</v>
      </c>
      <c r="AM132" s="2">
        <v>6.0250000000000004</v>
      </c>
      <c r="AN132" s="17">
        <v>429.18560606060606</v>
      </c>
      <c r="AO132" s="17">
        <v>17.167424242424239</v>
      </c>
    </row>
    <row r="133" spans="1:41">
      <c r="A133" s="24">
        <v>128</v>
      </c>
      <c r="B133" s="3">
        <v>164</v>
      </c>
      <c r="C133" s="4">
        <v>1047</v>
      </c>
      <c r="D133" s="5" t="s">
        <v>216</v>
      </c>
      <c r="E133" s="6" t="s">
        <v>217</v>
      </c>
      <c r="F133" s="1">
        <v>55</v>
      </c>
      <c r="G133" s="1" t="s">
        <v>36</v>
      </c>
      <c r="H133" s="15">
        <v>38.5</v>
      </c>
      <c r="I133" s="1">
        <v>34</v>
      </c>
      <c r="J133" s="16">
        <v>61.81818181818182</v>
      </c>
      <c r="K133" s="16">
        <v>2.4727272727272727</v>
      </c>
      <c r="L133" s="1">
        <v>4</v>
      </c>
      <c r="M133" s="1">
        <v>0</v>
      </c>
      <c r="N133" s="1">
        <v>240</v>
      </c>
      <c r="O133" s="1" t="s">
        <v>37</v>
      </c>
      <c r="P133" s="1">
        <v>312</v>
      </c>
      <c r="Q133" s="1">
        <v>5.2</v>
      </c>
      <c r="R133" s="2">
        <v>5</v>
      </c>
      <c r="S133" s="2">
        <v>41.28</v>
      </c>
      <c r="T133" s="1">
        <v>341.28</v>
      </c>
      <c r="U133" s="2">
        <v>86.700000000000017</v>
      </c>
      <c r="V133" s="2">
        <v>3.4680000000000004</v>
      </c>
      <c r="W133" s="1">
        <v>48</v>
      </c>
      <c r="X133" s="1" t="s">
        <v>38</v>
      </c>
      <c r="Y133" s="1">
        <v>34</v>
      </c>
      <c r="Z133" s="1">
        <v>35</v>
      </c>
      <c r="AA133" s="2">
        <v>72.916666666666671</v>
      </c>
      <c r="AB133" s="2">
        <v>2.916666666666667</v>
      </c>
      <c r="AC133" s="1">
        <v>12</v>
      </c>
      <c r="AD133" s="1">
        <v>0</v>
      </c>
      <c r="AE133" s="1">
        <v>720</v>
      </c>
      <c r="AF133" s="1">
        <v>3000</v>
      </c>
      <c r="AG133" s="1">
        <v>936</v>
      </c>
      <c r="AH133" s="2">
        <v>15.6</v>
      </c>
      <c r="AI133" s="2">
        <v>11</v>
      </c>
      <c r="AJ133" s="2">
        <v>23</v>
      </c>
      <c r="AK133" s="1">
        <v>683</v>
      </c>
      <c r="AL133" s="2">
        <v>150</v>
      </c>
      <c r="AM133" s="2">
        <v>6</v>
      </c>
      <c r="AN133" s="17">
        <v>371.43484848484849</v>
      </c>
      <c r="AO133" s="17">
        <v>14.85739393939394</v>
      </c>
    </row>
    <row r="134" spans="1:41">
      <c r="A134" s="24">
        <v>129</v>
      </c>
      <c r="B134" s="3">
        <v>165</v>
      </c>
      <c r="C134" s="4">
        <v>209</v>
      </c>
      <c r="D134" s="5" t="s">
        <v>218</v>
      </c>
      <c r="E134" s="6">
        <v>1106069550</v>
      </c>
      <c r="F134" s="1">
        <v>55</v>
      </c>
      <c r="G134" s="1" t="s">
        <v>36</v>
      </c>
      <c r="H134" s="15">
        <v>38.5</v>
      </c>
      <c r="I134" s="1">
        <v>20</v>
      </c>
      <c r="J134" s="16">
        <v>36.363636363636367</v>
      </c>
      <c r="K134" s="16">
        <v>1.4545454545454546</v>
      </c>
      <c r="L134" s="1">
        <v>4</v>
      </c>
      <c r="M134" s="1">
        <v>0</v>
      </c>
      <c r="N134" s="1">
        <v>240</v>
      </c>
      <c r="O134" s="1" t="s">
        <v>37</v>
      </c>
      <c r="P134" s="1">
        <v>312</v>
      </c>
      <c r="Q134" s="1">
        <v>5.2</v>
      </c>
      <c r="R134" s="2">
        <v>0</v>
      </c>
      <c r="S134" s="2">
        <v>0</v>
      </c>
      <c r="T134" s="1">
        <v>0</v>
      </c>
      <c r="U134" s="2">
        <v>0</v>
      </c>
      <c r="V134" s="2">
        <v>0</v>
      </c>
      <c r="W134" s="1">
        <v>48</v>
      </c>
      <c r="X134" s="1" t="s">
        <v>38</v>
      </c>
      <c r="Y134" s="1">
        <v>34</v>
      </c>
      <c r="Z134" s="1">
        <v>31</v>
      </c>
      <c r="AA134" s="2">
        <v>64.583333333333329</v>
      </c>
      <c r="AB134" s="2">
        <v>2.583333333333333</v>
      </c>
      <c r="AC134" s="1">
        <v>12</v>
      </c>
      <c r="AD134" s="1">
        <v>0</v>
      </c>
      <c r="AE134" s="1">
        <v>720</v>
      </c>
      <c r="AF134" s="1">
        <v>3000</v>
      </c>
      <c r="AG134" s="1">
        <v>936</v>
      </c>
      <c r="AH134" s="2">
        <v>15.6</v>
      </c>
      <c r="AI134" s="2">
        <v>18</v>
      </c>
      <c r="AJ134" s="2">
        <v>51</v>
      </c>
      <c r="AK134" s="1">
        <v>1131</v>
      </c>
      <c r="AL134" s="2">
        <v>64.375</v>
      </c>
      <c r="AM134" s="2">
        <v>2.5750000000000002</v>
      </c>
      <c r="AN134" s="17">
        <v>165.32196969696969</v>
      </c>
      <c r="AO134" s="17">
        <v>6.6128787878787874</v>
      </c>
    </row>
    <row r="135" spans="1:41">
      <c r="A135" s="24">
        <v>130</v>
      </c>
      <c r="B135" s="3">
        <v>168</v>
      </c>
      <c r="C135" s="4">
        <v>431</v>
      </c>
      <c r="D135" s="5" t="s">
        <v>219</v>
      </c>
      <c r="E135" s="4">
        <v>1106009432</v>
      </c>
      <c r="F135" s="1">
        <v>55</v>
      </c>
      <c r="G135" s="1" t="s">
        <v>36</v>
      </c>
      <c r="H135" s="15">
        <v>38.5</v>
      </c>
      <c r="I135" s="1">
        <v>21</v>
      </c>
      <c r="J135" s="16">
        <v>38.18181818181818</v>
      </c>
      <c r="K135" s="16">
        <v>1.5272727272727271</v>
      </c>
      <c r="L135" s="1">
        <v>4</v>
      </c>
      <c r="M135" s="1">
        <v>0</v>
      </c>
      <c r="N135" s="1">
        <v>240</v>
      </c>
      <c r="O135" s="1" t="s">
        <v>37</v>
      </c>
      <c r="P135" s="1">
        <v>312</v>
      </c>
      <c r="Q135" s="1">
        <v>5.2</v>
      </c>
      <c r="R135" s="2">
        <v>0</v>
      </c>
      <c r="S135" s="2">
        <v>0</v>
      </c>
      <c r="T135" s="1">
        <v>0</v>
      </c>
      <c r="U135" s="2">
        <v>0</v>
      </c>
      <c r="V135" s="2">
        <v>0</v>
      </c>
      <c r="W135" s="1">
        <v>48</v>
      </c>
      <c r="X135" s="1" t="s">
        <v>38</v>
      </c>
      <c r="Y135" s="1">
        <v>34</v>
      </c>
      <c r="Z135" s="1">
        <v>32</v>
      </c>
      <c r="AA135" s="2">
        <v>66.666666666666671</v>
      </c>
      <c r="AB135" s="2">
        <v>2.666666666666667</v>
      </c>
      <c r="AC135" s="1">
        <v>12</v>
      </c>
      <c r="AD135" s="1">
        <v>0</v>
      </c>
      <c r="AE135" s="1">
        <v>720</v>
      </c>
      <c r="AF135" s="1">
        <v>3000</v>
      </c>
      <c r="AG135" s="1">
        <v>936</v>
      </c>
      <c r="AH135" s="2">
        <v>15.6</v>
      </c>
      <c r="AI135" s="2">
        <v>12</v>
      </c>
      <c r="AJ135" s="2">
        <v>17</v>
      </c>
      <c r="AK135" s="1">
        <v>737</v>
      </c>
      <c r="AL135" s="2">
        <v>146.45833333333334</v>
      </c>
      <c r="AM135" s="2">
        <v>5.8583333333333334</v>
      </c>
      <c r="AN135" s="17">
        <v>251.30681818181819</v>
      </c>
      <c r="AO135" s="17">
        <v>10.052272727272728</v>
      </c>
    </row>
    <row r="136" spans="1:41">
      <c r="A136" s="24">
        <v>131</v>
      </c>
      <c r="B136" s="3">
        <v>169</v>
      </c>
      <c r="C136" s="4">
        <v>171</v>
      </c>
      <c r="D136" s="5" t="s">
        <v>220</v>
      </c>
      <c r="E136" s="6" t="s">
        <v>221</v>
      </c>
      <c r="F136" s="1">
        <v>55</v>
      </c>
      <c r="G136" s="1" t="s">
        <v>36</v>
      </c>
      <c r="H136" s="15">
        <v>38.5</v>
      </c>
      <c r="I136" s="1">
        <v>37</v>
      </c>
      <c r="J136" s="16">
        <v>67.272727272727266</v>
      </c>
      <c r="K136" s="16">
        <v>2.6909090909090905</v>
      </c>
      <c r="L136" s="1">
        <v>4</v>
      </c>
      <c r="M136" s="1">
        <v>0</v>
      </c>
      <c r="N136" s="1">
        <v>240</v>
      </c>
      <c r="O136" s="1" t="s">
        <v>37</v>
      </c>
      <c r="P136" s="1">
        <v>312</v>
      </c>
      <c r="Q136" s="1">
        <v>5.2</v>
      </c>
      <c r="R136" s="2">
        <v>0</v>
      </c>
      <c r="S136" s="2">
        <v>0</v>
      </c>
      <c r="T136" s="1">
        <v>0</v>
      </c>
      <c r="U136" s="2">
        <v>0</v>
      </c>
      <c r="V136" s="2">
        <v>0</v>
      </c>
      <c r="W136" s="1">
        <v>48</v>
      </c>
      <c r="X136" s="1" t="s">
        <v>38</v>
      </c>
      <c r="Y136" s="1">
        <v>34</v>
      </c>
      <c r="Z136" s="1">
        <v>26</v>
      </c>
      <c r="AA136" s="2">
        <v>54.166666666666664</v>
      </c>
      <c r="AB136" s="2">
        <v>2.1666666666666665</v>
      </c>
      <c r="AC136" s="1">
        <v>12</v>
      </c>
      <c r="AD136" s="1">
        <v>0</v>
      </c>
      <c r="AE136" s="1">
        <v>720</v>
      </c>
      <c r="AF136" s="1">
        <v>3000</v>
      </c>
      <c r="AG136" s="1">
        <v>936</v>
      </c>
      <c r="AH136" s="2">
        <v>15.6</v>
      </c>
      <c r="AI136" s="2">
        <v>15</v>
      </c>
      <c r="AJ136" s="2">
        <v>41</v>
      </c>
      <c r="AK136" s="1">
        <v>941</v>
      </c>
      <c r="AL136" s="2">
        <v>103.95833333333334</v>
      </c>
      <c r="AM136" s="2">
        <v>4.1583333333333332</v>
      </c>
      <c r="AN136" s="17">
        <v>225.39772727272728</v>
      </c>
      <c r="AO136" s="17">
        <v>9.0159090909090907</v>
      </c>
    </row>
    <row r="137" spans="1:41">
      <c r="A137" s="24">
        <v>132</v>
      </c>
      <c r="B137" s="3">
        <v>170</v>
      </c>
      <c r="C137" s="4">
        <v>1370</v>
      </c>
      <c r="D137" s="5" t="s">
        <v>222</v>
      </c>
      <c r="E137" s="4">
        <v>1105879686</v>
      </c>
      <c r="F137" s="1">
        <v>55</v>
      </c>
      <c r="G137" s="1" t="s">
        <v>36</v>
      </c>
      <c r="H137" s="15">
        <v>38.5</v>
      </c>
      <c r="I137" s="1">
        <v>38</v>
      </c>
      <c r="J137" s="16">
        <v>69.090909090909093</v>
      </c>
      <c r="K137" s="16">
        <v>2.7636363636363637</v>
      </c>
      <c r="L137" s="1">
        <v>4</v>
      </c>
      <c r="M137" s="1">
        <v>0</v>
      </c>
      <c r="N137" s="1">
        <v>240</v>
      </c>
      <c r="O137" s="1" t="s">
        <v>37</v>
      </c>
      <c r="P137" s="1">
        <v>312</v>
      </c>
      <c r="Q137" s="1">
        <v>5.2</v>
      </c>
      <c r="R137" s="2">
        <v>3</v>
      </c>
      <c r="S137" s="2">
        <v>52.1</v>
      </c>
      <c r="T137" s="1">
        <v>232.1</v>
      </c>
      <c r="U137" s="2">
        <v>150</v>
      </c>
      <c r="V137" s="2">
        <v>6</v>
      </c>
      <c r="W137" s="1">
        <v>48</v>
      </c>
      <c r="X137" s="1" t="s">
        <v>38</v>
      </c>
      <c r="Y137" s="1">
        <v>34</v>
      </c>
      <c r="Z137" s="1">
        <v>40</v>
      </c>
      <c r="AA137" s="2">
        <v>83.333333333333329</v>
      </c>
      <c r="AB137" s="2">
        <v>3.333333333333333</v>
      </c>
      <c r="AC137" s="1">
        <v>12</v>
      </c>
      <c r="AD137" s="1">
        <v>0</v>
      </c>
      <c r="AE137" s="1">
        <v>720</v>
      </c>
      <c r="AF137" s="1">
        <v>3000</v>
      </c>
      <c r="AG137" s="1">
        <v>936</v>
      </c>
      <c r="AH137" s="2">
        <v>15.6</v>
      </c>
      <c r="AI137" s="2">
        <v>12</v>
      </c>
      <c r="AJ137" s="2">
        <v>32</v>
      </c>
      <c r="AK137" s="1">
        <v>752</v>
      </c>
      <c r="AL137" s="2">
        <v>143.33333333333334</v>
      </c>
      <c r="AM137" s="2">
        <v>5.7333333333333334</v>
      </c>
      <c r="AN137" s="17">
        <v>445.75757575757575</v>
      </c>
      <c r="AO137" s="17">
        <v>17.830303030303032</v>
      </c>
    </row>
    <row r="138" spans="1:41">
      <c r="A138" s="24">
        <v>133</v>
      </c>
      <c r="B138" s="3">
        <v>171</v>
      </c>
      <c r="C138" s="4">
        <v>175</v>
      </c>
      <c r="D138" s="5" t="s">
        <v>223</v>
      </c>
      <c r="E138" s="4">
        <v>1104806342</v>
      </c>
      <c r="F138" s="1">
        <v>55</v>
      </c>
      <c r="G138" s="1" t="s">
        <v>36</v>
      </c>
      <c r="H138" s="15">
        <v>38.5</v>
      </c>
      <c r="I138" s="1">
        <v>34</v>
      </c>
      <c r="J138" s="16">
        <v>61.81818181818182</v>
      </c>
      <c r="K138" s="16">
        <v>2.4727272727272727</v>
      </c>
      <c r="L138" s="1">
        <v>4</v>
      </c>
      <c r="M138" s="1">
        <v>0</v>
      </c>
      <c r="N138" s="1">
        <v>240</v>
      </c>
      <c r="O138" s="1" t="s">
        <v>37</v>
      </c>
      <c r="P138" s="1">
        <v>312</v>
      </c>
      <c r="Q138" s="1">
        <v>5.2</v>
      </c>
      <c r="R138" s="2">
        <v>2</v>
      </c>
      <c r="S138" s="2">
        <v>59.2</v>
      </c>
      <c r="T138" s="1">
        <v>179.2</v>
      </c>
      <c r="U138" s="2">
        <v>150</v>
      </c>
      <c r="V138" s="2">
        <v>6</v>
      </c>
      <c r="W138" s="1">
        <v>48</v>
      </c>
      <c r="X138" s="1" t="s">
        <v>38</v>
      </c>
      <c r="Y138" s="1">
        <v>34</v>
      </c>
      <c r="Z138" s="1">
        <v>50</v>
      </c>
      <c r="AA138" s="2">
        <v>100</v>
      </c>
      <c r="AB138" s="2">
        <v>4</v>
      </c>
      <c r="AC138" s="1">
        <v>12</v>
      </c>
      <c r="AD138" s="1">
        <v>0</v>
      </c>
      <c r="AE138" s="1">
        <v>720</v>
      </c>
      <c r="AF138" s="1">
        <v>3000</v>
      </c>
      <c r="AG138" s="1">
        <v>936</v>
      </c>
      <c r="AH138" s="2">
        <v>15.6</v>
      </c>
      <c r="AI138" s="2">
        <v>12</v>
      </c>
      <c r="AJ138" s="2">
        <v>10</v>
      </c>
      <c r="AK138" s="1">
        <v>730</v>
      </c>
      <c r="AL138" s="2">
        <v>147.91666666666666</v>
      </c>
      <c r="AM138" s="2">
        <v>5.916666666666667</v>
      </c>
      <c r="AN138" s="17">
        <v>459.7348484848485</v>
      </c>
      <c r="AO138" s="17">
        <v>18.389393939393941</v>
      </c>
    </row>
    <row r="139" spans="1:41">
      <c r="A139" s="24">
        <v>134</v>
      </c>
      <c r="B139" s="3">
        <v>172</v>
      </c>
      <c r="C139" s="4">
        <v>1581</v>
      </c>
      <c r="D139" s="5" t="s">
        <v>224</v>
      </c>
      <c r="E139" s="6" t="s">
        <v>225</v>
      </c>
      <c r="F139" s="1">
        <v>55</v>
      </c>
      <c r="G139" s="1" t="s">
        <v>36</v>
      </c>
      <c r="H139" s="15">
        <v>38.5</v>
      </c>
      <c r="I139" s="1">
        <v>41</v>
      </c>
      <c r="J139" s="16">
        <v>74.545454545454547</v>
      </c>
      <c r="K139" s="16">
        <v>2.9818181818181819</v>
      </c>
      <c r="L139" s="1">
        <v>4</v>
      </c>
      <c r="M139" s="1">
        <v>0</v>
      </c>
      <c r="N139" s="1">
        <v>240</v>
      </c>
      <c r="O139" s="1" t="s">
        <v>37</v>
      </c>
      <c r="P139" s="1">
        <v>312</v>
      </c>
      <c r="Q139" s="1">
        <v>5.2</v>
      </c>
      <c r="R139" s="2">
        <v>0</v>
      </c>
      <c r="S139" s="2">
        <v>0</v>
      </c>
      <c r="T139" s="1">
        <v>0</v>
      </c>
      <c r="U139" s="2">
        <v>0</v>
      </c>
      <c r="V139" s="2">
        <v>0</v>
      </c>
      <c r="W139" s="1">
        <v>48</v>
      </c>
      <c r="X139" s="1" t="s">
        <v>38</v>
      </c>
      <c r="Y139" s="1">
        <v>34</v>
      </c>
      <c r="Z139" s="1">
        <v>45</v>
      </c>
      <c r="AA139" s="2">
        <v>93.75</v>
      </c>
      <c r="AB139" s="2">
        <v>3.75</v>
      </c>
      <c r="AC139" s="1">
        <v>12</v>
      </c>
      <c r="AD139" s="1">
        <v>0</v>
      </c>
      <c r="AE139" s="1">
        <v>720</v>
      </c>
      <c r="AF139" s="1">
        <v>3000</v>
      </c>
      <c r="AG139" s="1">
        <v>936</v>
      </c>
      <c r="AH139" s="2">
        <v>15.6</v>
      </c>
      <c r="AI139" s="2">
        <v>0</v>
      </c>
      <c r="AJ139" s="2">
        <v>0</v>
      </c>
      <c r="AK139" s="1">
        <v>0</v>
      </c>
      <c r="AL139" s="2">
        <v>150</v>
      </c>
      <c r="AM139" s="2">
        <v>6</v>
      </c>
      <c r="AN139" s="17">
        <v>318.29545454545456</v>
      </c>
      <c r="AO139" s="17">
        <v>12.731818181818182</v>
      </c>
    </row>
    <row r="140" spans="1:41">
      <c r="A140" s="24">
        <v>135</v>
      </c>
      <c r="B140" s="3">
        <v>173</v>
      </c>
      <c r="C140" s="4">
        <v>711</v>
      </c>
      <c r="D140" s="5" t="s">
        <v>226</v>
      </c>
      <c r="E140" s="6" t="s">
        <v>227</v>
      </c>
      <c r="F140" s="1">
        <v>55</v>
      </c>
      <c r="G140" s="1" t="s">
        <v>36</v>
      </c>
      <c r="H140" s="15">
        <v>38.5</v>
      </c>
      <c r="I140" s="1">
        <v>30</v>
      </c>
      <c r="J140" s="16">
        <v>54.545454545454547</v>
      </c>
      <c r="K140" s="16">
        <v>2.1818181818181817</v>
      </c>
      <c r="L140" s="1">
        <v>4</v>
      </c>
      <c r="M140" s="1">
        <v>0</v>
      </c>
      <c r="N140" s="1">
        <v>240</v>
      </c>
      <c r="O140" s="1" t="s">
        <v>37</v>
      </c>
      <c r="P140" s="1">
        <v>312</v>
      </c>
      <c r="Q140" s="1">
        <v>5.2</v>
      </c>
      <c r="R140" s="2">
        <v>0</v>
      </c>
      <c r="S140" s="2">
        <v>0</v>
      </c>
      <c r="T140" s="1">
        <v>0</v>
      </c>
      <c r="U140" s="2">
        <v>0</v>
      </c>
      <c r="V140" s="2">
        <v>0</v>
      </c>
      <c r="W140" s="1">
        <v>48</v>
      </c>
      <c r="X140" s="1" t="s">
        <v>38</v>
      </c>
      <c r="Y140" s="1">
        <v>34</v>
      </c>
      <c r="Z140" s="1">
        <v>70</v>
      </c>
      <c r="AA140" s="2">
        <v>100</v>
      </c>
      <c r="AB140" s="2">
        <v>4</v>
      </c>
      <c r="AC140" s="1">
        <v>12</v>
      </c>
      <c r="AD140" s="1">
        <v>0</v>
      </c>
      <c r="AE140" s="1">
        <v>720</v>
      </c>
      <c r="AF140" s="1">
        <v>3000</v>
      </c>
      <c r="AG140" s="1">
        <v>936</v>
      </c>
      <c r="AH140" s="2">
        <v>15.6</v>
      </c>
      <c r="AI140" s="2">
        <v>11</v>
      </c>
      <c r="AJ140" s="2">
        <v>4</v>
      </c>
      <c r="AK140" s="1">
        <v>664</v>
      </c>
      <c r="AL140" s="2">
        <v>150</v>
      </c>
      <c r="AM140" s="2">
        <v>6</v>
      </c>
      <c r="AN140" s="17">
        <v>304.54545454545456</v>
      </c>
      <c r="AO140" s="17">
        <v>12.181818181818182</v>
      </c>
    </row>
    <row r="141" spans="1:41">
      <c r="A141" s="24">
        <v>136</v>
      </c>
      <c r="B141" s="3">
        <v>176</v>
      </c>
      <c r="C141" s="4">
        <v>80</v>
      </c>
      <c r="D141" s="5" t="s">
        <v>228</v>
      </c>
      <c r="E141" s="4">
        <v>1104127558</v>
      </c>
      <c r="F141" s="1">
        <v>55</v>
      </c>
      <c r="G141" s="1" t="s">
        <v>36</v>
      </c>
      <c r="H141" s="15">
        <v>38.5</v>
      </c>
      <c r="I141" s="1">
        <v>24</v>
      </c>
      <c r="J141" s="16">
        <v>43.636363636363633</v>
      </c>
      <c r="K141" s="16">
        <v>1.7454545454545454</v>
      </c>
      <c r="L141" s="1">
        <v>4</v>
      </c>
      <c r="M141" s="1">
        <v>0</v>
      </c>
      <c r="N141" s="1">
        <v>240</v>
      </c>
      <c r="O141" s="1" t="s">
        <v>37</v>
      </c>
      <c r="P141" s="1">
        <v>312</v>
      </c>
      <c r="Q141" s="1">
        <v>5.2</v>
      </c>
      <c r="R141" s="2">
        <v>3</v>
      </c>
      <c r="S141" s="2">
        <v>29.78</v>
      </c>
      <c r="T141" s="1">
        <v>209.78</v>
      </c>
      <c r="U141" s="2">
        <v>150</v>
      </c>
      <c r="V141" s="2">
        <v>6</v>
      </c>
      <c r="W141" s="1">
        <v>48</v>
      </c>
      <c r="X141" s="1" t="s">
        <v>38</v>
      </c>
      <c r="Y141" s="1">
        <v>34</v>
      </c>
      <c r="Z141" s="1">
        <v>24</v>
      </c>
      <c r="AA141" s="2">
        <v>50</v>
      </c>
      <c r="AB141" s="2">
        <v>2</v>
      </c>
      <c r="AC141" s="1">
        <v>12</v>
      </c>
      <c r="AD141" s="1">
        <v>0</v>
      </c>
      <c r="AE141" s="1">
        <v>720</v>
      </c>
      <c r="AF141" s="1">
        <v>3000</v>
      </c>
      <c r="AG141" s="1">
        <v>936</v>
      </c>
      <c r="AH141" s="2">
        <v>15.6</v>
      </c>
      <c r="AI141" s="2">
        <v>11</v>
      </c>
      <c r="AJ141" s="2">
        <v>56</v>
      </c>
      <c r="AK141" s="1">
        <v>716</v>
      </c>
      <c r="AL141" s="2">
        <v>150.83333333333334</v>
      </c>
      <c r="AM141" s="2">
        <v>6.0333333333333332</v>
      </c>
      <c r="AN141" s="17">
        <v>394.469696969697</v>
      </c>
      <c r="AO141" s="17">
        <v>15.778787878787879</v>
      </c>
    </row>
    <row r="142" spans="1:41">
      <c r="A142" s="24">
        <v>137</v>
      </c>
      <c r="B142" s="3">
        <v>177</v>
      </c>
      <c r="C142" s="4">
        <v>954</v>
      </c>
      <c r="D142" s="5" t="s">
        <v>229</v>
      </c>
      <c r="E142" s="4">
        <v>1104489966</v>
      </c>
      <c r="F142" s="1">
        <v>55</v>
      </c>
      <c r="G142" s="1" t="s">
        <v>36</v>
      </c>
      <c r="H142" s="15">
        <v>38.5</v>
      </c>
      <c r="I142" s="1">
        <v>48</v>
      </c>
      <c r="J142" s="16">
        <v>87.272727272727266</v>
      </c>
      <c r="K142" s="16">
        <v>3.4909090909090907</v>
      </c>
      <c r="L142" s="1">
        <v>4</v>
      </c>
      <c r="M142" s="1">
        <v>0</v>
      </c>
      <c r="N142" s="1">
        <v>240</v>
      </c>
      <c r="O142" s="1" t="s">
        <v>37</v>
      </c>
      <c r="P142" s="1">
        <v>312</v>
      </c>
      <c r="Q142" s="1">
        <v>5.2</v>
      </c>
      <c r="R142" s="2">
        <v>0</v>
      </c>
      <c r="S142" s="2">
        <v>0</v>
      </c>
      <c r="T142" s="1">
        <v>0</v>
      </c>
      <c r="U142" s="2">
        <v>0</v>
      </c>
      <c r="V142" s="2">
        <v>0</v>
      </c>
      <c r="W142" s="1">
        <v>48</v>
      </c>
      <c r="X142" s="1" t="s">
        <v>38</v>
      </c>
      <c r="Y142" s="1">
        <v>34</v>
      </c>
      <c r="Z142" s="1">
        <v>55</v>
      </c>
      <c r="AA142" s="2">
        <v>100</v>
      </c>
      <c r="AB142" s="2">
        <v>4</v>
      </c>
      <c r="AC142" s="1">
        <v>12</v>
      </c>
      <c r="AD142" s="1">
        <v>0</v>
      </c>
      <c r="AE142" s="1">
        <v>720</v>
      </c>
      <c r="AF142" s="1">
        <v>3000</v>
      </c>
      <c r="AG142" s="1">
        <v>936</v>
      </c>
      <c r="AH142" s="2">
        <v>15.6</v>
      </c>
      <c r="AI142" s="2">
        <v>11</v>
      </c>
      <c r="AJ142" s="2">
        <v>35</v>
      </c>
      <c r="AK142" s="1">
        <v>695</v>
      </c>
      <c r="AL142" s="2">
        <v>150</v>
      </c>
      <c r="AM142" s="2">
        <v>6</v>
      </c>
      <c r="AN142" s="17">
        <v>337.27272727272725</v>
      </c>
      <c r="AO142" s="17">
        <v>13.49090909090909</v>
      </c>
    </row>
    <row r="143" spans="1:41">
      <c r="A143" s="24">
        <v>138</v>
      </c>
      <c r="B143" s="3">
        <v>178</v>
      </c>
      <c r="C143" s="4">
        <v>1038</v>
      </c>
      <c r="D143" s="5" t="s">
        <v>230</v>
      </c>
      <c r="E143" s="6" t="s">
        <v>231</v>
      </c>
      <c r="F143" s="1">
        <v>55</v>
      </c>
      <c r="G143" s="1" t="s">
        <v>36</v>
      </c>
      <c r="H143" s="15">
        <v>38.5</v>
      </c>
      <c r="I143" s="1">
        <v>30</v>
      </c>
      <c r="J143" s="16">
        <v>54.545454545454547</v>
      </c>
      <c r="K143" s="16">
        <v>2.1818181818181817</v>
      </c>
      <c r="L143" s="1">
        <v>4</v>
      </c>
      <c r="M143" s="1">
        <v>0</v>
      </c>
      <c r="N143" s="1">
        <v>240</v>
      </c>
      <c r="O143" s="1" t="s">
        <v>37</v>
      </c>
      <c r="P143" s="1">
        <v>312</v>
      </c>
      <c r="Q143" s="1">
        <v>5.2</v>
      </c>
      <c r="R143" s="2">
        <v>0</v>
      </c>
      <c r="S143" s="2">
        <v>0</v>
      </c>
      <c r="T143" s="1">
        <v>0</v>
      </c>
      <c r="U143" s="2">
        <v>0</v>
      </c>
      <c r="V143" s="2">
        <v>0</v>
      </c>
      <c r="W143" s="1">
        <v>48</v>
      </c>
      <c r="X143" s="1" t="s">
        <v>38</v>
      </c>
      <c r="Y143" s="1">
        <v>34</v>
      </c>
      <c r="Z143" s="1">
        <v>40</v>
      </c>
      <c r="AA143" s="2">
        <v>83.333333333333329</v>
      </c>
      <c r="AB143" s="2">
        <v>3.333333333333333</v>
      </c>
      <c r="AC143" s="1">
        <v>12</v>
      </c>
      <c r="AD143" s="1">
        <v>0</v>
      </c>
      <c r="AE143" s="1">
        <v>720</v>
      </c>
      <c r="AF143" s="1">
        <v>3000</v>
      </c>
      <c r="AG143" s="1">
        <v>936</v>
      </c>
      <c r="AH143" s="2">
        <v>15.6</v>
      </c>
      <c r="AI143" s="2">
        <v>14</v>
      </c>
      <c r="AJ143" s="2">
        <v>31</v>
      </c>
      <c r="AK143" s="1">
        <v>871</v>
      </c>
      <c r="AL143" s="2">
        <v>118.54166666666666</v>
      </c>
      <c r="AM143" s="2">
        <v>4.7416666666666663</v>
      </c>
      <c r="AN143" s="17">
        <v>256.4204545454545</v>
      </c>
      <c r="AO143" s="17">
        <v>10.256818181818181</v>
      </c>
    </row>
    <row r="144" spans="1:41">
      <c r="A144" s="24">
        <v>139</v>
      </c>
      <c r="B144" s="3">
        <v>179</v>
      </c>
      <c r="C144" s="4">
        <v>304</v>
      </c>
      <c r="D144" s="5" t="s">
        <v>232</v>
      </c>
      <c r="E144" s="6">
        <v>1104957103</v>
      </c>
      <c r="F144" s="1">
        <v>55</v>
      </c>
      <c r="G144" s="1" t="s">
        <v>36</v>
      </c>
      <c r="H144" s="15">
        <v>38.5</v>
      </c>
      <c r="I144" s="1">
        <v>50</v>
      </c>
      <c r="J144" s="16">
        <v>90.909090909090907</v>
      </c>
      <c r="K144" s="16">
        <v>3.6363636363636362</v>
      </c>
      <c r="L144" s="1">
        <v>4</v>
      </c>
      <c r="M144" s="1">
        <v>0</v>
      </c>
      <c r="N144" s="1">
        <v>240</v>
      </c>
      <c r="O144" s="1" t="s">
        <v>37</v>
      </c>
      <c r="P144" s="1">
        <v>312</v>
      </c>
      <c r="Q144" s="1">
        <v>5.2</v>
      </c>
      <c r="R144" s="2">
        <v>0</v>
      </c>
      <c r="S144" s="2">
        <v>0</v>
      </c>
      <c r="T144" s="1">
        <v>0</v>
      </c>
      <c r="U144" s="2">
        <v>0</v>
      </c>
      <c r="V144" s="2">
        <v>0</v>
      </c>
      <c r="W144" s="1">
        <v>48</v>
      </c>
      <c r="X144" s="1" t="s">
        <v>38</v>
      </c>
      <c r="Y144" s="1">
        <v>34</v>
      </c>
      <c r="Z144" s="1">
        <v>52</v>
      </c>
      <c r="AA144" s="2">
        <v>100</v>
      </c>
      <c r="AB144" s="2">
        <v>4</v>
      </c>
      <c r="AC144" s="1">
        <v>12</v>
      </c>
      <c r="AD144" s="1">
        <v>0</v>
      </c>
      <c r="AE144" s="1">
        <v>720</v>
      </c>
      <c r="AF144" s="1">
        <v>3000</v>
      </c>
      <c r="AG144" s="1">
        <v>936</v>
      </c>
      <c r="AH144" s="2">
        <v>15.6</v>
      </c>
      <c r="AI144" s="2">
        <v>13</v>
      </c>
      <c r="AJ144" s="2">
        <v>32</v>
      </c>
      <c r="AK144" s="1">
        <v>812</v>
      </c>
      <c r="AL144" s="2">
        <v>130.83333333333334</v>
      </c>
      <c r="AM144" s="2">
        <v>5.2333333333333334</v>
      </c>
      <c r="AN144" s="17">
        <v>321.74242424242425</v>
      </c>
      <c r="AO144" s="17">
        <v>12.869696969696971</v>
      </c>
    </row>
    <row r="145" spans="1:41">
      <c r="A145" s="24">
        <v>140</v>
      </c>
      <c r="B145" s="3">
        <v>181</v>
      </c>
      <c r="C145" s="4">
        <v>1059</v>
      </c>
      <c r="D145" s="5" t="s">
        <v>233</v>
      </c>
      <c r="E145" s="6" t="s">
        <v>234</v>
      </c>
      <c r="F145" s="1">
        <v>55</v>
      </c>
      <c r="G145" s="1" t="s">
        <v>36</v>
      </c>
      <c r="H145" s="15">
        <v>38.5</v>
      </c>
      <c r="I145" s="1">
        <v>42</v>
      </c>
      <c r="J145" s="16">
        <v>76.36363636363636</v>
      </c>
      <c r="K145" s="16">
        <v>3.0545454545454542</v>
      </c>
      <c r="L145" s="1">
        <v>4</v>
      </c>
      <c r="M145" s="1">
        <v>0</v>
      </c>
      <c r="N145" s="1">
        <v>240</v>
      </c>
      <c r="O145" s="1" t="s">
        <v>37</v>
      </c>
      <c r="P145" s="1">
        <v>312</v>
      </c>
      <c r="Q145" s="1">
        <v>5.2</v>
      </c>
      <c r="R145" s="2">
        <v>0</v>
      </c>
      <c r="S145" s="2">
        <v>0</v>
      </c>
      <c r="T145" s="1">
        <v>0</v>
      </c>
      <c r="U145" s="2">
        <v>0</v>
      </c>
      <c r="V145" s="2">
        <v>0</v>
      </c>
      <c r="W145" s="1">
        <v>48</v>
      </c>
      <c r="X145" s="1" t="s">
        <v>38</v>
      </c>
      <c r="Y145" s="1">
        <v>34</v>
      </c>
      <c r="Z145" s="1">
        <v>40</v>
      </c>
      <c r="AA145" s="2">
        <v>83.333333333333329</v>
      </c>
      <c r="AB145" s="2">
        <v>3.333333333333333</v>
      </c>
      <c r="AC145" s="1">
        <v>12</v>
      </c>
      <c r="AD145" s="1">
        <v>0</v>
      </c>
      <c r="AE145" s="1">
        <v>720</v>
      </c>
      <c r="AF145" s="1">
        <v>3000</v>
      </c>
      <c r="AG145" s="1">
        <v>936</v>
      </c>
      <c r="AH145" s="2">
        <v>15.6</v>
      </c>
      <c r="AI145" s="2">
        <v>12</v>
      </c>
      <c r="AJ145" s="2">
        <v>34</v>
      </c>
      <c r="AK145" s="1">
        <v>754</v>
      </c>
      <c r="AL145" s="2">
        <v>142.91666666666666</v>
      </c>
      <c r="AM145" s="2">
        <v>5.7166666666666668</v>
      </c>
      <c r="AN145" s="17">
        <v>302.61363636363637</v>
      </c>
      <c r="AO145" s="17">
        <v>12.104545454545454</v>
      </c>
    </row>
    <row r="146" spans="1:41">
      <c r="A146" s="24">
        <v>141</v>
      </c>
      <c r="B146" s="3">
        <v>182</v>
      </c>
      <c r="C146" s="4">
        <v>183</v>
      </c>
      <c r="D146" s="5" t="s">
        <v>235</v>
      </c>
      <c r="E146" s="4">
        <v>1104133754</v>
      </c>
      <c r="F146" s="1">
        <v>55</v>
      </c>
      <c r="G146" s="1" t="s">
        <v>36</v>
      </c>
      <c r="H146" s="15">
        <v>38.5</v>
      </c>
      <c r="I146" s="1">
        <v>18</v>
      </c>
      <c r="J146" s="16">
        <v>32.727272727272727</v>
      </c>
      <c r="K146" s="16">
        <v>1.3090909090909091</v>
      </c>
      <c r="L146" s="1">
        <v>4</v>
      </c>
      <c r="M146" s="1">
        <v>0</v>
      </c>
      <c r="N146" s="1">
        <v>240</v>
      </c>
      <c r="O146" s="1" t="s">
        <v>37</v>
      </c>
      <c r="P146" s="1">
        <v>312</v>
      </c>
      <c r="Q146" s="1">
        <v>5.2</v>
      </c>
      <c r="R146" s="2">
        <v>0</v>
      </c>
      <c r="S146" s="2">
        <v>0</v>
      </c>
      <c r="T146" s="1">
        <v>0</v>
      </c>
      <c r="U146" s="2">
        <v>0</v>
      </c>
      <c r="V146" s="2">
        <v>0</v>
      </c>
      <c r="W146" s="1">
        <v>48</v>
      </c>
      <c r="X146" s="1" t="s">
        <v>38</v>
      </c>
      <c r="Y146" s="1">
        <v>34</v>
      </c>
      <c r="Z146" s="1">
        <v>27</v>
      </c>
      <c r="AA146" s="2">
        <v>56.25</v>
      </c>
      <c r="AB146" s="2">
        <v>2.25</v>
      </c>
      <c r="AC146" s="1">
        <v>12</v>
      </c>
      <c r="AD146" s="1">
        <v>0</v>
      </c>
      <c r="AE146" s="1">
        <v>720</v>
      </c>
      <c r="AF146" s="1">
        <v>3000</v>
      </c>
      <c r="AG146" s="1">
        <v>936</v>
      </c>
      <c r="AH146" s="2">
        <v>15.6</v>
      </c>
      <c r="AI146" s="2">
        <v>11</v>
      </c>
      <c r="AJ146" s="2">
        <v>31</v>
      </c>
      <c r="AK146" s="1">
        <v>691</v>
      </c>
      <c r="AL146" s="2">
        <v>150</v>
      </c>
      <c r="AM146" s="2">
        <v>6</v>
      </c>
      <c r="AN146" s="17">
        <v>238.97727272727272</v>
      </c>
      <c r="AO146" s="17">
        <v>9.5590909090909086</v>
      </c>
    </row>
    <row r="147" spans="1:41">
      <c r="A147" s="24">
        <v>142</v>
      </c>
      <c r="B147" s="3">
        <v>183</v>
      </c>
      <c r="C147" s="4">
        <v>155</v>
      </c>
      <c r="D147" s="5" t="s">
        <v>236</v>
      </c>
      <c r="E147" s="4">
        <v>1104133747</v>
      </c>
      <c r="F147" s="1">
        <v>55</v>
      </c>
      <c r="G147" s="1" t="s">
        <v>36</v>
      </c>
      <c r="H147" s="15">
        <v>38.5</v>
      </c>
      <c r="I147" s="1">
        <v>22</v>
      </c>
      <c r="J147" s="16">
        <v>40</v>
      </c>
      <c r="K147" s="16">
        <v>1.6</v>
      </c>
      <c r="L147" s="1">
        <v>4</v>
      </c>
      <c r="M147" s="1">
        <v>0</v>
      </c>
      <c r="N147" s="1">
        <v>240</v>
      </c>
      <c r="O147" s="1" t="s">
        <v>37</v>
      </c>
      <c r="P147" s="1">
        <v>312</v>
      </c>
      <c r="Q147" s="1">
        <v>5.2</v>
      </c>
      <c r="R147" s="2">
        <v>0</v>
      </c>
      <c r="S147" s="2">
        <v>0</v>
      </c>
      <c r="T147" s="1">
        <v>0</v>
      </c>
      <c r="U147" s="2">
        <v>0</v>
      </c>
      <c r="V147" s="2">
        <v>0</v>
      </c>
      <c r="W147" s="1">
        <v>48</v>
      </c>
      <c r="X147" s="1" t="s">
        <v>38</v>
      </c>
      <c r="Y147" s="1">
        <v>34</v>
      </c>
      <c r="Z147" s="1">
        <v>32</v>
      </c>
      <c r="AA147" s="2">
        <v>66.666666666666671</v>
      </c>
      <c r="AB147" s="2">
        <v>2.666666666666667</v>
      </c>
      <c r="AC147" s="1">
        <v>12</v>
      </c>
      <c r="AD147" s="1">
        <v>0</v>
      </c>
      <c r="AE147" s="1">
        <v>720</v>
      </c>
      <c r="AF147" s="1">
        <v>3000</v>
      </c>
      <c r="AG147" s="1">
        <v>936</v>
      </c>
      <c r="AH147" s="2">
        <v>15.6</v>
      </c>
      <c r="AI147" s="2">
        <v>11</v>
      </c>
      <c r="AJ147" s="2">
        <v>11</v>
      </c>
      <c r="AK147" s="1">
        <v>671</v>
      </c>
      <c r="AL147" s="2">
        <v>150</v>
      </c>
      <c r="AM147" s="2">
        <v>6</v>
      </c>
      <c r="AN147" s="17">
        <v>256.66666666666669</v>
      </c>
      <c r="AO147" s="17">
        <v>10.266666666666667</v>
      </c>
    </row>
    <row r="148" spans="1:41">
      <c r="A148" s="24">
        <v>143</v>
      </c>
      <c r="B148" s="3">
        <v>185</v>
      </c>
      <c r="C148" s="4">
        <v>1470</v>
      </c>
      <c r="D148" s="5" t="s">
        <v>237</v>
      </c>
      <c r="E148" s="6" t="s">
        <v>238</v>
      </c>
      <c r="F148" s="1">
        <v>55</v>
      </c>
      <c r="G148" s="1" t="s">
        <v>36</v>
      </c>
      <c r="H148" s="15">
        <v>38.5</v>
      </c>
      <c r="I148" s="1">
        <v>26</v>
      </c>
      <c r="J148" s="16">
        <v>47.272727272727273</v>
      </c>
      <c r="K148" s="16">
        <v>1.8909090909090909</v>
      </c>
      <c r="L148" s="1">
        <v>4</v>
      </c>
      <c r="M148" s="1">
        <v>0</v>
      </c>
      <c r="N148" s="1">
        <v>240</v>
      </c>
      <c r="O148" s="1" t="s">
        <v>37</v>
      </c>
      <c r="P148" s="1">
        <v>312</v>
      </c>
      <c r="Q148" s="1">
        <v>5.2</v>
      </c>
      <c r="R148" s="2">
        <v>0</v>
      </c>
      <c r="S148" s="2">
        <v>0</v>
      </c>
      <c r="T148" s="1">
        <v>0</v>
      </c>
      <c r="U148" s="2">
        <v>0</v>
      </c>
      <c r="V148" s="2">
        <v>0</v>
      </c>
      <c r="W148" s="1">
        <v>48</v>
      </c>
      <c r="X148" s="1" t="s">
        <v>38</v>
      </c>
      <c r="Y148" s="1">
        <v>34</v>
      </c>
      <c r="Z148" s="1">
        <v>12</v>
      </c>
      <c r="AA148" s="2">
        <v>25</v>
      </c>
      <c r="AB148" s="2">
        <v>1</v>
      </c>
      <c r="AC148" s="1">
        <v>12</v>
      </c>
      <c r="AD148" s="1">
        <v>0</v>
      </c>
      <c r="AE148" s="1">
        <v>720</v>
      </c>
      <c r="AF148" s="1">
        <v>3000</v>
      </c>
      <c r="AG148" s="1">
        <v>936</v>
      </c>
      <c r="AH148" s="2">
        <v>15.6</v>
      </c>
      <c r="AI148" s="2">
        <v>0</v>
      </c>
      <c r="AJ148" s="2">
        <v>0</v>
      </c>
      <c r="AK148" s="1">
        <v>0</v>
      </c>
      <c r="AL148" s="2">
        <v>150</v>
      </c>
      <c r="AM148" s="2">
        <v>6</v>
      </c>
      <c r="AN148" s="17">
        <v>222.27272727272728</v>
      </c>
      <c r="AO148" s="17">
        <v>8.8909090909090907</v>
      </c>
    </row>
    <row r="149" spans="1:41">
      <c r="A149" s="24">
        <v>144</v>
      </c>
      <c r="B149" s="3">
        <v>186</v>
      </c>
      <c r="C149" s="4">
        <v>762</v>
      </c>
      <c r="D149" s="5" t="s">
        <v>239</v>
      </c>
      <c r="E149" s="4">
        <v>1150218814</v>
      </c>
      <c r="F149" s="1">
        <v>55</v>
      </c>
      <c r="G149" s="1" t="s">
        <v>36</v>
      </c>
      <c r="H149" s="15">
        <v>38.5</v>
      </c>
      <c r="I149" s="1">
        <v>18</v>
      </c>
      <c r="J149" s="16">
        <v>32.727272727272727</v>
      </c>
      <c r="K149" s="16">
        <v>1.3090909090909091</v>
      </c>
      <c r="L149" s="1">
        <v>4</v>
      </c>
      <c r="M149" s="1">
        <v>0</v>
      </c>
      <c r="N149" s="1">
        <v>240</v>
      </c>
      <c r="O149" s="1" t="s">
        <v>37</v>
      </c>
      <c r="P149" s="1">
        <v>312</v>
      </c>
      <c r="Q149" s="1">
        <v>5.2</v>
      </c>
      <c r="R149" s="2">
        <v>4</v>
      </c>
      <c r="S149" s="2">
        <v>0</v>
      </c>
      <c r="T149" s="1">
        <v>240</v>
      </c>
      <c r="U149" s="2">
        <v>150</v>
      </c>
      <c r="V149" s="2">
        <v>6</v>
      </c>
      <c r="W149" s="1">
        <v>48</v>
      </c>
      <c r="X149" s="1" t="s">
        <v>38</v>
      </c>
      <c r="Y149" s="1">
        <v>34</v>
      </c>
      <c r="Z149" s="1">
        <v>17</v>
      </c>
      <c r="AA149" s="2">
        <v>35.416666666666664</v>
      </c>
      <c r="AB149" s="2">
        <v>1.4166666666666665</v>
      </c>
      <c r="AC149" s="1">
        <v>12</v>
      </c>
      <c r="AD149" s="1">
        <v>0</v>
      </c>
      <c r="AE149" s="1">
        <v>720</v>
      </c>
      <c r="AF149" s="1">
        <v>3000</v>
      </c>
      <c r="AG149" s="1">
        <v>936</v>
      </c>
      <c r="AH149" s="2">
        <v>15.6</v>
      </c>
      <c r="AI149" s="2">
        <v>13</v>
      </c>
      <c r="AJ149" s="2">
        <v>51</v>
      </c>
      <c r="AK149" s="1">
        <v>831</v>
      </c>
      <c r="AL149" s="2">
        <v>126.875</v>
      </c>
      <c r="AM149" s="2">
        <v>5.0750000000000002</v>
      </c>
      <c r="AN149" s="17">
        <v>345.01893939393938</v>
      </c>
      <c r="AO149" s="17">
        <v>13.800757575757576</v>
      </c>
    </row>
    <row r="150" spans="1:41">
      <c r="A150" s="24">
        <v>145</v>
      </c>
      <c r="B150" s="3">
        <v>187</v>
      </c>
      <c r="C150" s="4">
        <v>631</v>
      </c>
      <c r="D150" s="5" t="s">
        <v>240</v>
      </c>
      <c r="E150" s="6" t="s">
        <v>241</v>
      </c>
      <c r="F150" s="1">
        <v>55</v>
      </c>
      <c r="G150" s="1" t="s">
        <v>36</v>
      </c>
      <c r="H150" s="15">
        <v>38.5</v>
      </c>
      <c r="I150" s="1">
        <v>45</v>
      </c>
      <c r="J150" s="16">
        <v>81.818181818181813</v>
      </c>
      <c r="K150" s="16">
        <v>3.2727272727272725</v>
      </c>
      <c r="L150" s="1">
        <v>4</v>
      </c>
      <c r="M150" s="1">
        <v>0</v>
      </c>
      <c r="N150" s="1">
        <v>240</v>
      </c>
      <c r="O150" s="1" t="s">
        <v>37</v>
      </c>
      <c r="P150" s="1">
        <v>312</v>
      </c>
      <c r="Q150" s="1">
        <v>5.2</v>
      </c>
      <c r="R150" s="2">
        <v>4</v>
      </c>
      <c r="S150" s="2">
        <v>27.49</v>
      </c>
      <c r="T150" s="1">
        <v>267.49</v>
      </c>
      <c r="U150" s="2">
        <v>132.81874999999999</v>
      </c>
      <c r="V150" s="2">
        <v>5.3127499999999994</v>
      </c>
      <c r="W150" s="1">
        <v>48</v>
      </c>
      <c r="X150" s="1" t="s">
        <v>38</v>
      </c>
      <c r="Y150" s="1">
        <v>34</v>
      </c>
      <c r="Z150" s="1">
        <v>40</v>
      </c>
      <c r="AA150" s="2">
        <v>83.333333333333329</v>
      </c>
      <c r="AB150" s="2">
        <v>3.333333333333333</v>
      </c>
      <c r="AC150" s="1">
        <v>12</v>
      </c>
      <c r="AD150" s="1">
        <v>0</v>
      </c>
      <c r="AE150" s="1">
        <v>720</v>
      </c>
      <c r="AF150" s="1">
        <v>3000</v>
      </c>
      <c r="AG150" s="1">
        <v>936</v>
      </c>
      <c r="AH150" s="2">
        <v>15.6</v>
      </c>
      <c r="AI150" s="2">
        <v>12</v>
      </c>
      <c r="AJ150" s="2">
        <v>37</v>
      </c>
      <c r="AK150" s="1">
        <v>757</v>
      </c>
      <c r="AL150" s="2">
        <v>142.29166666666666</v>
      </c>
      <c r="AM150" s="2">
        <v>5.6916666666666664</v>
      </c>
      <c r="AN150" s="17">
        <v>440.26193181818178</v>
      </c>
      <c r="AO150" s="17">
        <v>17.61047727272727</v>
      </c>
    </row>
    <row r="151" spans="1:41">
      <c r="A151" s="24">
        <v>146</v>
      </c>
      <c r="B151" s="3">
        <v>189</v>
      </c>
      <c r="C151" s="4">
        <v>825</v>
      </c>
      <c r="D151" s="5" t="s">
        <v>242</v>
      </c>
      <c r="E151" s="4">
        <v>1104466592</v>
      </c>
      <c r="F151" s="1">
        <v>55</v>
      </c>
      <c r="G151" s="1" t="s">
        <v>36</v>
      </c>
      <c r="H151" s="15">
        <v>38.5</v>
      </c>
      <c r="I151" s="1">
        <v>43</v>
      </c>
      <c r="J151" s="16">
        <v>78.181818181818187</v>
      </c>
      <c r="K151" s="16">
        <v>3.1272727272727274</v>
      </c>
      <c r="L151" s="1">
        <v>4</v>
      </c>
      <c r="M151" s="1">
        <v>0</v>
      </c>
      <c r="N151" s="1">
        <v>240</v>
      </c>
      <c r="O151" s="1" t="s">
        <v>37</v>
      </c>
      <c r="P151" s="1">
        <v>312</v>
      </c>
      <c r="Q151" s="1">
        <v>5.2</v>
      </c>
      <c r="R151" s="2">
        <v>2</v>
      </c>
      <c r="S151" s="2">
        <v>1</v>
      </c>
      <c r="T151" s="1">
        <v>121</v>
      </c>
      <c r="U151" s="2">
        <v>150</v>
      </c>
      <c r="V151" s="2">
        <v>6</v>
      </c>
      <c r="W151" s="1">
        <v>48</v>
      </c>
      <c r="X151" s="1" t="s">
        <v>38</v>
      </c>
      <c r="Y151" s="1">
        <v>34</v>
      </c>
      <c r="Z151" s="1">
        <v>40</v>
      </c>
      <c r="AA151" s="2">
        <v>83.333333333333329</v>
      </c>
      <c r="AB151" s="2">
        <v>3.333333333333333</v>
      </c>
      <c r="AC151" s="1">
        <v>12</v>
      </c>
      <c r="AD151" s="1">
        <v>0</v>
      </c>
      <c r="AE151" s="1">
        <v>720</v>
      </c>
      <c r="AF151" s="1">
        <v>3000</v>
      </c>
      <c r="AG151" s="1">
        <v>936</v>
      </c>
      <c r="AH151" s="2">
        <v>15.6</v>
      </c>
      <c r="AI151" s="2">
        <v>11</v>
      </c>
      <c r="AJ151" s="2">
        <v>58</v>
      </c>
      <c r="AK151" s="1">
        <v>718</v>
      </c>
      <c r="AL151" s="2">
        <v>150</v>
      </c>
      <c r="AM151" s="2">
        <v>6</v>
      </c>
      <c r="AN151" s="17">
        <v>461.5151515151515</v>
      </c>
      <c r="AO151" s="17">
        <v>18.460606060606061</v>
      </c>
    </row>
    <row r="152" spans="1:41">
      <c r="A152" s="24">
        <v>147</v>
      </c>
      <c r="B152" s="3">
        <v>190</v>
      </c>
      <c r="C152" s="4">
        <v>1903</v>
      </c>
      <c r="D152" s="5" t="s">
        <v>243</v>
      </c>
      <c r="E152" s="6" t="s">
        <v>244</v>
      </c>
      <c r="F152" s="1">
        <v>55</v>
      </c>
      <c r="G152" s="1" t="s">
        <v>36</v>
      </c>
      <c r="H152" s="15">
        <v>38.5</v>
      </c>
      <c r="I152" s="1">
        <v>25</v>
      </c>
      <c r="J152" s="16">
        <v>45.454545454545453</v>
      </c>
      <c r="K152" s="16">
        <v>1.8181818181818181</v>
      </c>
      <c r="L152" s="1">
        <v>4</v>
      </c>
      <c r="M152" s="1">
        <v>0</v>
      </c>
      <c r="N152" s="1">
        <v>240</v>
      </c>
      <c r="O152" s="1" t="s">
        <v>37</v>
      </c>
      <c r="P152" s="1">
        <v>312</v>
      </c>
      <c r="Q152" s="1">
        <v>5.2</v>
      </c>
      <c r="R152" s="2">
        <v>0</v>
      </c>
      <c r="S152" s="2">
        <v>0</v>
      </c>
      <c r="T152" s="1">
        <v>0</v>
      </c>
      <c r="U152" s="2">
        <v>0</v>
      </c>
      <c r="V152" s="2">
        <v>0</v>
      </c>
      <c r="W152" s="1">
        <v>48</v>
      </c>
      <c r="X152" s="1" t="s">
        <v>38</v>
      </c>
      <c r="Y152" s="1">
        <v>34</v>
      </c>
      <c r="Z152" s="1">
        <v>30</v>
      </c>
      <c r="AA152" s="2">
        <v>62.5</v>
      </c>
      <c r="AB152" s="2">
        <v>2.5</v>
      </c>
      <c r="AC152" s="1">
        <v>12</v>
      </c>
      <c r="AD152" s="1">
        <v>0</v>
      </c>
      <c r="AE152" s="1">
        <v>720</v>
      </c>
      <c r="AF152" s="1">
        <v>3000</v>
      </c>
      <c r="AG152" s="1">
        <v>936</v>
      </c>
      <c r="AH152" s="2">
        <v>15.6</v>
      </c>
      <c r="AI152" s="2">
        <v>13</v>
      </c>
      <c r="AJ152" s="2">
        <v>35.520000000000003</v>
      </c>
      <c r="AK152" s="1">
        <v>815.52</v>
      </c>
      <c r="AL152" s="2">
        <v>130.1</v>
      </c>
      <c r="AM152" s="2">
        <v>5.2039999999999997</v>
      </c>
      <c r="AN152" s="17">
        <v>238.05454545454546</v>
      </c>
      <c r="AO152" s="17">
        <v>9.5221818181818172</v>
      </c>
    </row>
    <row r="153" spans="1:41">
      <c r="A153" s="24">
        <v>148</v>
      </c>
      <c r="B153" s="3">
        <v>192</v>
      </c>
      <c r="C153" s="4">
        <v>105</v>
      </c>
      <c r="D153" s="5" t="s">
        <v>245</v>
      </c>
      <c r="E153" s="4">
        <v>1150471686</v>
      </c>
      <c r="F153" s="1">
        <v>55</v>
      </c>
      <c r="G153" s="1" t="s">
        <v>36</v>
      </c>
      <c r="H153" s="15">
        <v>38.5</v>
      </c>
      <c r="I153" s="1">
        <v>30</v>
      </c>
      <c r="J153" s="16">
        <v>54.545454545454547</v>
      </c>
      <c r="K153" s="16">
        <v>2.1818181818181817</v>
      </c>
      <c r="L153" s="1">
        <v>4</v>
      </c>
      <c r="M153" s="1">
        <v>0</v>
      </c>
      <c r="N153" s="1">
        <v>240</v>
      </c>
      <c r="O153" s="1" t="s">
        <v>37</v>
      </c>
      <c r="P153" s="1">
        <v>312</v>
      </c>
      <c r="Q153" s="1">
        <v>5.2</v>
      </c>
      <c r="R153" s="2">
        <v>0</v>
      </c>
      <c r="S153" s="2">
        <v>0</v>
      </c>
      <c r="T153" s="1">
        <v>0</v>
      </c>
      <c r="U153" s="2">
        <v>0</v>
      </c>
      <c r="V153" s="2">
        <v>0</v>
      </c>
      <c r="W153" s="1">
        <v>48</v>
      </c>
      <c r="X153" s="1" t="s">
        <v>38</v>
      </c>
      <c r="Y153" s="1">
        <v>34</v>
      </c>
      <c r="Z153" s="1">
        <v>28</v>
      </c>
      <c r="AA153" s="2">
        <v>58.333333333333336</v>
      </c>
      <c r="AB153" s="2">
        <v>2.3333333333333335</v>
      </c>
      <c r="AC153" s="1">
        <v>12</v>
      </c>
      <c r="AD153" s="1">
        <v>0</v>
      </c>
      <c r="AE153" s="1">
        <v>720</v>
      </c>
      <c r="AF153" s="1">
        <v>3000</v>
      </c>
      <c r="AG153" s="1">
        <v>936</v>
      </c>
      <c r="AH153" s="2">
        <v>15.6</v>
      </c>
      <c r="AI153" s="2">
        <v>12</v>
      </c>
      <c r="AJ153" s="2">
        <v>52</v>
      </c>
      <c r="AK153" s="1">
        <v>772</v>
      </c>
      <c r="AL153" s="2">
        <v>139.16666666666666</v>
      </c>
      <c r="AM153" s="2">
        <v>5.5666666666666664</v>
      </c>
      <c r="AN153" s="17">
        <v>252.04545454545453</v>
      </c>
      <c r="AO153" s="17">
        <v>10.081818181818182</v>
      </c>
    </row>
    <row r="154" spans="1:41">
      <c r="A154" s="24">
        <v>149</v>
      </c>
      <c r="B154" s="3">
        <v>193</v>
      </c>
      <c r="C154" s="4">
        <v>585</v>
      </c>
      <c r="D154" s="5" t="s">
        <v>246</v>
      </c>
      <c r="E154" s="4">
        <v>1150029864</v>
      </c>
      <c r="F154" s="1">
        <v>55</v>
      </c>
      <c r="G154" s="1" t="s">
        <v>36</v>
      </c>
      <c r="H154" s="15">
        <v>38.5</v>
      </c>
      <c r="I154" s="1">
        <v>30</v>
      </c>
      <c r="J154" s="16">
        <v>54.545454545454547</v>
      </c>
      <c r="K154" s="16">
        <v>2.1818181818181817</v>
      </c>
      <c r="L154" s="1">
        <v>4</v>
      </c>
      <c r="M154" s="1">
        <v>0</v>
      </c>
      <c r="N154" s="1">
        <v>240</v>
      </c>
      <c r="O154" s="1" t="s">
        <v>37</v>
      </c>
      <c r="P154" s="1">
        <v>312</v>
      </c>
      <c r="Q154" s="1">
        <v>5.2</v>
      </c>
      <c r="R154" s="2">
        <v>0</v>
      </c>
      <c r="S154" s="2">
        <v>0</v>
      </c>
      <c r="T154" s="1">
        <v>0</v>
      </c>
      <c r="U154" s="2">
        <v>0</v>
      </c>
      <c r="V154" s="2">
        <v>0</v>
      </c>
      <c r="W154" s="1">
        <v>48</v>
      </c>
      <c r="X154" s="1" t="s">
        <v>38</v>
      </c>
      <c r="Y154" s="1">
        <v>34</v>
      </c>
      <c r="Z154" s="1">
        <v>28</v>
      </c>
      <c r="AA154" s="2">
        <v>58.333333333333336</v>
      </c>
      <c r="AB154" s="2">
        <v>2.3333333333333335</v>
      </c>
      <c r="AC154" s="1">
        <v>12</v>
      </c>
      <c r="AD154" s="1">
        <v>0</v>
      </c>
      <c r="AE154" s="1">
        <v>720</v>
      </c>
      <c r="AF154" s="1">
        <v>3000</v>
      </c>
      <c r="AG154" s="1">
        <v>936</v>
      </c>
      <c r="AH154" s="2">
        <v>15.6</v>
      </c>
      <c r="AI154" s="2">
        <v>13</v>
      </c>
      <c r="AJ154" s="2">
        <v>28</v>
      </c>
      <c r="AK154" s="1">
        <v>808</v>
      </c>
      <c r="AL154" s="2">
        <v>131.66666666666666</v>
      </c>
      <c r="AM154" s="2">
        <v>5.2666666666666666</v>
      </c>
      <c r="AN154" s="17">
        <v>244.54545454545453</v>
      </c>
      <c r="AO154" s="17">
        <v>9.7818181818181813</v>
      </c>
    </row>
    <row r="155" spans="1:41">
      <c r="A155" s="24">
        <v>150</v>
      </c>
      <c r="B155" s="3">
        <v>194</v>
      </c>
      <c r="C155" s="4">
        <v>526</v>
      </c>
      <c r="D155" s="5" t="s">
        <v>247</v>
      </c>
      <c r="E155" s="6" t="s">
        <v>248</v>
      </c>
      <c r="F155" s="1">
        <v>55</v>
      </c>
      <c r="G155" s="1" t="s">
        <v>36</v>
      </c>
      <c r="H155" s="15">
        <v>38.5</v>
      </c>
      <c r="I155" s="1">
        <v>27</v>
      </c>
      <c r="J155" s="16">
        <v>49.090909090909093</v>
      </c>
      <c r="K155" s="16">
        <v>1.9636363636363638</v>
      </c>
      <c r="L155" s="1">
        <v>4</v>
      </c>
      <c r="M155" s="1">
        <v>0</v>
      </c>
      <c r="N155" s="1">
        <v>240</v>
      </c>
      <c r="O155" s="1" t="s">
        <v>37</v>
      </c>
      <c r="P155" s="1">
        <v>312</v>
      </c>
      <c r="Q155" s="1">
        <v>5.2</v>
      </c>
      <c r="R155" s="2">
        <v>0</v>
      </c>
      <c r="S155" s="2">
        <v>0</v>
      </c>
      <c r="T155" s="1">
        <v>0</v>
      </c>
      <c r="U155" s="2">
        <v>0</v>
      </c>
      <c r="V155" s="2">
        <v>0</v>
      </c>
      <c r="W155" s="1">
        <v>48</v>
      </c>
      <c r="X155" s="1" t="s">
        <v>38</v>
      </c>
      <c r="Y155" s="1">
        <v>34</v>
      </c>
      <c r="Z155" s="1">
        <v>32</v>
      </c>
      <c r="AA155" s="2">
        <v>66.666666666666671</v>
      </c>
      <c r="AB155" s="2">
        <v>2.666666666666667</v>
      </c>
      <c r="AC155" s="1">
        <v>12</v>
      </c>
      <c r="AD155" s="1">
        <v>0</v>
      </c>
      <c r="AE155" s="1">
        <v>720</v>
      </c>
      <c r="AF155" s="1">
        <v>3000</v>
      </c>
      <c r="AG155" s="1">
        <v>936</v>
      </c>
      <c r="AH155" s="2">
        <v>15.6</v>
      </c>
      <c r="AI155" s="2">
        <v>0</v>
      </c>
      <c r="AJ155" s="2">
        <v>0</v>
      </c>
      <c r="AK155" s="1">
        <v>0</v>
      </c>
      <c r="AL155" s="2">
        <v>150</v>
      </c>
      <c r="AM155" s="2">
        <v>6</v>
      </c>
      <c r="AN155" s="17">
        <v>265.75757575757575</v>
      </c>
      <c r="AO155" s="17">
        <v>10.630303030303031</v>
      </c>
    </row>
    <row r="156" spans="1:41">
      <c r="A156" s="24">
        <v>151</v>
      </c>
      <c r="B156" s="3">
        <v>195</v>
      </c>
      <c r="C156" s="4">
        <v>442</v>
      </c>
      <c r="D156" s="5" t="s">
        <v>249</v>
      </c>
      <c r="E156" s="4">
        <v>1105198483</v>
      </c>
      <c r="F156" s="1">
        <v>55</v>
      </c>
      <c r="G156" s="1" t="s">
        <v>36</v>
      </c>
      <c r="H156" s="15">
        <v>38.5</v>
      </c>
      <c r="I156" s="1">
        <v>30</v>
      </c>
      <c r="J156" s="16">
        <v>54.545454545454547</v>
      </c>
      <c r="K156" s="16">
        <v>2.1818181818181817</v>
      </c>
      <c r="L156" s="1">
        <v>4</v>
      </c>
      <c r="M156" s="1">
        <v>0</v>
      </c>
      <c r="N156" s="1">
        <v>240</v>
      </c>
      <c r="O156" s="1" t="s">
        <v>37</v>
      </c>
      <c r="P156" s="1">
        <v>312</v>
      </c>
      <c r="Q156" s="1">
        <v>5.2</v>
      </c>
      <c r="R156" s="2">
        <v>3</v>
      </c>
      <c r="S156" s="2">
        <v>26.14</v>
      </c>
      <c r="T156" s="1">
        <v>206.14</v>
      </c>
      <c r="U156" s="2">
        <v>150</v>
      </c>
      <c r="V156" s="2">
        <v>6</v>
      </c>
      <c r="W156" s="1">
        <v>48</v>
      </c>
      <c r="X156" s="1" t="s">
        <v>38</v>
      </c>
      <c r="Y156" s="1">
        <v>34</v>
      </c>
      <c r="Z156" s="1">
        <v>30</v>
      </c>
      <c r="AA156" s="2">
        <v>62.5</v>
      </c>
      <c r="AB156" s="2">
        <v>2.5</v>
      </c>
      <c r="AC156" s="1">
        <v>12</v>
      </c>
      <c r="AD156" s="1">
        <v>0</v>
      </c>
      <c r="AE156" s="1">
        <v>720</v>
      </c>
      <c r="AF156" s="1">
        <v>3000</v>
      </c>
      <c r="AG156" s="1">
        <v>936</v>
      </c>
      <c r="AH156" s="2">
        <v>15.6</v>
      </c>
      <c r="AI156" s="2">
        <v>12</v>
      </c>
      <c r="AJ156" s="2">
        <v>54</v>
      </c>
      <c r="AK156" s="1">
        <v>774</v>
      </c>
      <c r="AL156" s="2">
        <v>138.75</v>
      </c>
      <c r="AM156" s="2">
        <v>5.55</v>
      </c>
      <c r="AN156" s="17">
        <v>405.79545454545456</v>
      </c>
      <c r="AO156" s="17">
        <v>16.231818181818181</v>
      </c>
    </row>
    <row r="157" spans="1:41">
      <c r="A157" s="24">
        <v>152</v>
      </c>
      <c r="B157" s="3">
        <v>196</v>
      </c>
      <c r="C157" s="4">
        <v>641</v>
      </c>
      <c r="D157" s="5" t="s">
        <v>250</v>
      </c>
      <c r="E157" s="6" t="s">
        <v>251</v>
      </c>
      <c r="F157" s="1">
        <v>55</v>
      </c>
      <c r="G157" s="1" t="s">
        <v>36</v>
      </c>
      <c r="H157" s="15">
        <v>38.5</v>
      </c>
      <c r="I157" s="1">
        <v>24</v>
      </c>
      <c r="J157" s="16">
        <v>43.636363636363633</v>
      </c>
      <c r="K157" s="16">
        <v>1.7454545454545454</v>
      </c>
      <c r="L157" s="1">
        <v>4</v>
      </c>
      <c r="M157" s="1">
        <v>0</v>
      </c>
      <c r="N157" s="1">
        <v>240</v>
      </c>
      <c r="O157" s="1" t="s">
        <v>37</v>
      </c>
      <c r="P157" s="1">
        <v>312</v>
      </c>
      <c r="Q157" s="1">
        <v>5.2</v>
      </c>
      <c r="R157" s="2">
        <v>0</v>
      </c>
      <c r="S157" s="2">
        <v>0</v>
      </c>
      <c r="T157" s="1">
        <v>0</v>
      </c>
      <c r="U157" s="2">
        <v>0</v>
      </c>
      <c r="V157" s="2">
        <v>0</v>
      </c>
      <c r="W157" s="1">
        <v>48</v>
      </c>
      <c r="X157" s="1" t="s">
        <v>38</v>
      </c>
      <c r="Y157" s="1">
        <v>34</v>
      </c>
      <c r="Z157" s="1">
        <v>24</v>
      </c>
      <c r="AA157" s="2">
        <v>50</v>
      </c>
      <c r="AB157" s="2">
        <v>2</v>
      </c>
      <c r="AC157" s="1">
        <v>12</v>
      </c>
      <c r="AD157" s="1">
        <v>0</v>
      </c>
      <c r="AE157" s="1">
        <v>720</v>
      </c>
      <c r="AF157" s="1">
        <v>3000</v>
      </c>
      <c r="AG157" s="1">
        <v>936</v>
      </c>
      <c r="AH157" s="2">
        <v>15.6</v>
      </c>
      <c r="AI157" s="2">
        <v>0</v>
      </c>
      <c r="AJ157" s="2">
        <v>0</v>
      </c>
      <c r="AK157" s="1">
        <v>0</v>
      </c>
      <c r="AL157" s="2">
        <v>150</v>
      </c>
      <c r="AM157" s="2">
        <v>6</v>
      </c>
      <c r="AN157" s="17">
        <v>243.63636363636363</v>
      </c>
      <c r="AO157" s="17">
        <v>9.745454545454546</v>
      </c>
    </row>
    <row r="158" spans="1:41">
      <c r="A158" s="24">
        <v>153</v>
      </c>
      <c r="B158" s="3">
        <v>197</v>
      </c>
      <c r="C158" s="4">
        <v>1577</v>
      </c>
      <c r="D158" s="5" t="s">
        <v>252</v>
      </c>
      <c r="E158" s="6" t="s">
        <v>253</v>
      </c>
      <c r="F158" s="1">
        <v>55</v>
      </c>
      <c r="G158" s="1" t="s">
        <v>36</v>
      </c>
      <c r="H158" s="15">
        <v>38.5</v>
      </c>
      <c r="I158" s="1">
        <v>47</v>
      </c>
      <c r="J158" s="16">
        <v>85.454545454545453</v>
      </c>
      <c r="K158" s="16">
        <v>3.418181818181818</v>
      </c>
      <c r="L158" s="1">
        <v>4</v>
      </c>
      <c r="M158" s="1">
        <v>0</v>
      </c>
      <c r="N158" s="1">
        <v>240</v>
      </c>
      <c r="O158" s="1" t="s">
        <v>37</v>
      </c>
      <c r="P158" s="1">
        <v>312</v>
      </c>
      <c r="Q158" s="1">
        <v>5.2</v>
      </c>
      <c r="R158" s="2">
        <v>0</v>
      </c>
      <c r="S158" s="2">
        <v>0</v>
      </c>
      <c r="T158" s="1">
        <v>0</v>
      </c>
      <c r="U158" s="2">
        <v>0</v>
      </c>
      <c r="V158" s="2">
        <v>0</v>
      </c>
      <c r="W158" s="1">
        <v>48</v>
      </c>
      <c r="X158" s="1" t="s">
        <v>38</v>
      </c>
      <c r="Y158" s="1">
        <v>34</v>
      </c>
      <c r="Z158" s="1">
        <v>57</v>
      </c>
      <c r="AA158" s="2">
        <v>100</v>
      </c>
      <c r="AB158" s="2">
        <v>4</v>
      </c>
      <c r="AC158" s="1">
        <v>12</v>
      </c>
      <c r="AD158" s="1">
        <v>0</v>
      </c>
      <c r="AE158" s="1">
        <v>720</v>
      </c>
      <c r="AF158" s="1">
        <v>3000</v>
      </c>
      <c r="AG158" s="1">
        <v>936</v>
      </c>
      <c r="AH158" s="2">
        <v>15.6</v>
      </c>
      <c r="AI158" s="2">
        <v>13</v>
      </c>
      <c r="AJ158" s="2">
        <v>30</v>
      </c>
      <c r="AK158" s="1">
        <v>810</v>
      </c>
      <c r="AL158" s="2">
        <v>131.25</v>
      </c>
      <c r="AM158" s="2">
        <v>5.25</v>
      </c>
      <c r="AN158" s="17">
        <v>316.70454545454544</v>
      </c>
      <c r="AO158" s="17">
        <v>12.668181818181818</v>
      </c>
    </row>
    <row r="159" spans="1:41">
      <c r="A159" s="24">
        <v>154</v>
      </c>
      <c r="B159" s="3">
        <v>199</v>
      </c>
      <c r="C159" s="4">
        <v>376</v>
      </c>
      <c r="D159" s="5" t="s">
        <v>254</v>
      </c>
      <c r="E159" s="6" t="s">
        <v>255</v>
      </c>
      <c r="F159" s="1">
        <v>55</v>
      </c>
      <c r="G159" s="1" t="s">
        <v>36</v>
      </c>
      <c r="H159" s="15">
        <v>38.5</v>
      </c>
      <c r="I159" s="1">
        <v>22</v>
      </c>
      <c r="J159" s="16">
        <v>40</v>
      </c>
      <c r="K159" s="16">
        <v>1.6</v>
      </c>
      <c r="L159" s="1">
        <v>4</v>
      </c>
      <c r="M159" s="1">
        <v>0</v>
      </c>
      <c r="N159" s="1">
        <v>240</v>
      </c>
      <c r="O159" s="1" t="s">
        <v>37</v>
      </c>
      <c r="P159" s="1">
        <v>312</v>
      </c>
      <c r="Q159" s="1">
        <v>5.2</v>
      </c>
      <c r="R159" s="2">
        <v>0</v>
      </c>
      <c r="S159" s="2">
        <v>0</v>
      </c>
      <c r="T159" s="1">
        <v>0</v>
      </c>
      <c r="U159" s="2">
        <v>0</v>
      </c>
      <c r="V159" s="2">
        <v>0</v>
      </c>
      <c r="W159" s="1">
        <v>48</v>
      </c>
      <c r="X159" s="1" t="s">
        <v>38</v>
      </c>
      <c r="Y159" s="1">
        <v>34</v>
      </c>
      <c r="Z159" s="1">
        <v>54</v>
      </c>
      <c r="AA159" s="2">
        <v>100</v>
      </c>
      <c r="AB159" s="2">
        <v>4</v>
      </c>
      <c r="AC159" s="1">
        <v>12</v>
      </c>
      <c r="AD159" s="1">
        <v>0</v>
      </c>
      <c r="AE159" s="1">
        <v>720</v>
      </c>
      <c r="AF159" s="1">
        <v>3000</v>
      </c>
      <c r="AG159" s="1">
        <v>936</v>
      </c>
      <c r="AH159" s="2">
        <v>15.6</v>
      </c>
      <c r="AI159" s="2">
        <v>12</v>
      </c>
      <c r="AJ159" s="2">
        <v>22</v>
      </c>
      <c r="AK159" s="1">
        <v>742</v>
      </c>
      <c r="AL159" s="2">
        <v>145.41666666666666</v>
      </c>
      <c r="AM159" s="2">
        <v>5.8166666666666664</v>
      </c>
      <c r="AN159" s="17">
        <v>285.41666666666663</v>
      </c>
      <c r="AO159" s="17">
        <v>11.416666666666666</v>
      </c>
    </row>
    <row r="160" spans="1:41">
      <c r="A160" s="24">
        <v>155</v>
      </c>
      <c r="B160" s="3">
        <v>200</v>
      </c>
      <c r="C160" s="4">
        <v>591</v>
      </c>
      <c r="D160" s="5" t="s">
        <v>256</v>
      </c>
      <c r="E160" s="4">
        <v>1105918559</v>
      </c>
      <c r="F160" s="1">
        <v>55</v>
      </c>
      <c r="G160" s="1" t="s">
        <v>36</v>
      </c>
      <c r="H160" s="15">
        <v>38.5</v>
      </c>
      <c r="I160" s="1">
        <v>22</v>
      </c>
      <c r="J160" s="16">
        <v>40</v>
      </c>
      <c r="K160" s="16">
        <v>1.6</v>
      </c>
      <c r="L160" s="1">
        <v>4</v>
      </c>
      <c r="M160" s="1">
        <v>0</v>
      </c>
      <c r="N160" s="1">
        <v>240</v>
      </c>
      <c r="O160" s="1" t="s">
        <v>37</v>
      </c>
      <c r="P160" s="1">
        <v>312</v>
      </c>
      <c r="Q160" s="1">
        <v>5.2</v>
      </c>
      <c r="R160" s="2">
        <v>0</v>
      </c>
      <c r="S160" s="2">
        <v>0</v>
      </c>
      <c r="T160" s="1">
        <v>0</v>
      </c>
      <c r="U160" s="2">
        <v>0</v>
      </c>
      <c r="V160" s="2">
        <v>0</v>
      </c>
      <c r="W160" s="1">
        <v>48</v>
      </c>
      <c r="X160" s="1" t="s">
        <v>38</v>
      </c>
      <c r="Y160" s="1">
        <v>34</v>
      </c>
      <c r="Z160" s="1">
        <v>25</v>
      </c>
      <c r="AA160" s="2">
        <v>52.083333333333336</v>
      </c>
      <c r="AB160" s="2">
        <v>2.0833333333333335</v>
      </c>
      <c r="AC160" s="1">
        <v>12</v>
      </c>
      <c r="AD160" s="1">
        <v>0</v>
      </c>
      <c r="AE160" s="1">
        <v>720</v>
      </c>
      <c r="AF160" s="1">
        <v>3000</v>
      </c>
      <c r="AG160" s="1">
        <v>936</v>
      </c>
      <c r="AH160" s="2">
        <v>15.6</v>
      </c>
      <c r="AI160" s="2">
        <v>20</v>
      </c>
      <c r="AJ160" s="2">
        <v>38</v>
      </c>
      <c r="AK160" s="1">
        <v>1238</v>
      </c>
      <c r="AL160" s="2">
        <v>42.083333333333314</v>
      </c>
      <c r="AM160" s="2">
        <v>1.6833333333333327</v>
      </c>
      <c r="AN160" s="17">
        <v>134.16666666666666</v>
      </c>
      <c r="AO160" s="17">
        <v>5.3666666666666663</v>
      </c>
    </row>
    <row r="161" spans="1:41">
      <c r="A161" s="24">
        <v>156</v>
      </c>
      <c r="B161" s="3">
        <v>207</v>
      </c>
      <c r="C161" s="4">
        <v>121</v>
      </c>
      <c r="D161" s="5" t="s">
        <v>257</v>
      </c>
      <c r="E161" s="4">
        <v>1900623966</v>
      </c>
      <c r="F161" s="1">
        <v>55</v>
      </c>
      <c r="G161" s="1" t="s">
        <v>36</v>
      </c>
      <c r="H161" s="15">
        <v>38.5</v>
      </c>
      <c r="I161" s="1">
        <v>42</v>
      </c>
      <c r="J161" s="16">
        <v>76.36363636363636</v>
      </c>
      <c r="K161" s="16">
        <v>3.0545454545454542</v>
      </c>
      <c r="L161" s="1">
        <v>4</v>
      </c>
      <c r="M161" s="1">
        <v>0</v>
      </c>
      <c r="N161" s="1">
        <v>240</v>
      </c>
      <c r="O161" s="1" t="s">
        <v>37</v>
      </c>
      <c r="P161" s="1">
        <v>312</v>
      </c>
      <c r="Q161" s="1">
        <v>5.2</v>
      </c>
      <c r="R161" s="2">
        <v>3</v>
      </c>
      <c r="S161" s="2">
        <v>30.28</v>
      </c>
      <c r="T161" s="1">
        <v>210.28</v>
      </c>
      <c r="U161" s="2">
        <v>150</v>
      </c>
      <c r="V161" s="2">
        <v>6</v>
      </c>
      <c r="W161" s="1">
        <v>48</v>
      </c>
      <c r="X161" s="1" t="s">
        <v>38</v>
      </c>
      <c r="Y161" s="1">
        <v>34</v>
      </c>
      <c r="Z161" s="1">
        <v>44</v>
      </c>
      <c r="AA161" s="2">
        <v>91.666666666666671</v>
      </c>
      <c r="AB161" s="2">
        <v>3.666666666666667</v>
      </c>
      <c r="AC161" s="1">
        <v>12</v>
      </c>
      <c r="AD161" s="1">
        <v>0</v>
      </c>
      <c r="AE161" s="1">
        <v>720</v>
      </c>
      <c r="AF161" s="1">
        <v>3000</v>
      </c>
      <c r="AG161" s="1">
        <v>936</v>
      </c>
      <c r="AH161" s="2">
        <v>15.6</v>
      </c>
      <c r="AI161" s="2">
        <v>13</v>
      </c>
      <c r="AJ161" s="2">
        <v>25</v>
      </c>
      <c r="AK161" s="1">
        <v>805</v>
      </c>
      <c r="AL161" s="2">
        <v>132.29166666666666</v>
      </c>
      <c r="AM161" s="2">
        <v>5.291666666666667</v>
      </c>
      <c r="AN161" s="17">
        <v>450.32196969696975</v>
      </c>
      <c r="AO161" s="17">
        <v>18.01287878787879</v>
      </c>
    </row>
    <row r="162" spans="1:41">
      <c r="A162" s="24">
        <v>157</v>
      </c>
      <c r="B162" s="3">
        <v>209</v>
      </c>
      <c r="C162" s="4">
        <v>1840</v>
      </c>
      <c r="D162" s="5" t="s">
        <v>258</v>
      </c>
      <c r="E162" s="4">
        <v>1104732878</v>
      </c>
      <c r="F162" s="1">
        <v>55</v>
      </c>
      <c r="G162" s="1" t="s">
        <v>36</v>
      </c>
      <c r="H162" s="15">
        <v>38.5</v>
      </c>
      <c r="I162" s="1">
        <v>47</v>
      </c>
      <c r="J162" s="16">
        <v>85.454545454545453</v>
      </c>
      <c r="K162" s="16">
        <v>3.418181818181818</v>
      </c>
      <c r="L162" s="1">
        <v>4</v>
      </c>
      <c r="M162" s="1">
        <v>0</v>
      </c>
      <c r="N162" s="1">
        <v>240</v>
      </c>
      <c r="O162" s="1" t="s">
        <v>37</v>
      </c>
      <c r="P162" s="1">
        <v>312</v>
      </c>
      <c r="Q162" s="1">
        <v>5.2</v>
      </c>
      <c r="R162" s="2">
        <v>3</v>
      </c>
      <c r="S162" s="2">
        <v>51.24</v>
      </c>
      <c r="T162" s="1">
        <v>231.24</v>
      </c>
      <c r="U162" s="2">
        <v>150</v>
      </c>
      <c r="V162" s="2">
        <v>6</v>
      </c>
      <c r="W162" s="1">
        <v>48</v>
      </c>
      <c r="X162" s="1" t="s">
        <v>38</v>
      </c>
      <c r="Y162" s="1">
        <v>34</v>
      </c>
      <c r="Z162" s="1">
        <v>47</v>
      </c>
      <c r="AA162" s="2">
        <v>97.916666666666671</v>
      </c>
      <c r="AB162" s="2">
        <v>3.916666666666667</v>
      </c>
      <c r="AC162" s="1">
        <v>12</v>
      </c>
      <c r="AD162" s="1">
        <v>0</v>
      </c>
      <c r="AE162" s="1">
        <v>720</v>
      </c>
      <c r="AF162" s="1">
        <v>3000</v>
      </c>
      <c r="AG162" s="1">
        <v>936</v>
      </c>
      <c r="AH162" s="2">
        <v>15.6</v>
      </c>
      <c r="AI162" s="2">
        <v>13</v>
      </c>
      <c r="AJ162" s="2">
        <v>22</v>
      </c>
      <c r="AK162" s="1">
        <v>802</v>
      </c>
      <c r="AL162" s="2">
        <v>132.91666666666666</v>
      </c>
      <c r="AM162" s="2">
        <v>5.3166666666666664</v>
      </c>
      <c r="AN162" s="17">
        <v>466.28787878787875</v>
      </c>
      <c r="AO162" s="17">
        <v>18.651515151515152</v>
      </c>
    </row>
    <row r="163" spans="1:41">
      <c r="A163" s="24">
        <v>158</v>
      </c>
      <c r="B163" s="3">
        <v>211</v>
      </c>
      <c r="C163" s="4">
        <v>454</v>
      </c>
      <c r="D163" s="5" t="s">
        <v>259</v>
      </c>
      <c r="E163" s="4">
        <v>1105327132</v>
      </c>
      <c r="F163" s="1">
        <v>55</v>
      </c>
      <c r="G163" s="1" t="s">
        <v>36</v>
      </c>
      <c r="H163" s="15">
        <v>38.5</v>
      </c>
      <c r="I163" s="1">
        <v>18</v>
      </c>
      <c r="J163" s="16">
        <v>32.727272727272727</v>
      </c>
      <c r="K163" s="16">
        <v>1.3090909090909091</v>
      </c>
      <c r="L163" s="1">
        <v>4</v>
      </c>
      <c r="M163" s="1">
        <v>0</v>
      </c>
      <c r="N163" s="1">
        <v>240</v>
      </c>
      <c r="O163" s="1" t="s">
        <v>37</v>
      </c>
      <c r="P163" s="1">
        <v>312</v>
      </c>
      <c r="Q163" s="1">
        <v>5.2</v>
      </c>
      <c r="R163" s="2">
        <v>0</v>
      </c>
      <c r="S163" s="2">
        <v>0</v>
      </c>
      <c r="T163" s="1">
        <v>0</v>
      </c>
      <c r="U163" s="2">
        <v>0</v>
      </c>
      <c r="V163" s="2">
        <v>0</v>
      </c>
      <c r="W163" s="1">
        <v>48</v>
      </c>
      <c r="X163" s="1" t="s">
        <v>38</v>
      </c>
      <c r="Y163" s="1">
        <v>34</v>
      </c>
      <c r="Z163" s="1">
        <v>15</v>
      </c>
      <c r="AA163" s="2">
        <v>31.25</v>
      </c>
      <c r="AB163" s="2">
        <v>1.25</v>
      </c>
      <c r="AC163" s="1">
        <v>12</v>
      </c>
      <c r="AD163" s="1">
        <v>0</v>
      </c>
      <c r="AE163" s="1">
        <v>720</v>
      </c>
      <c r="AF163" s="1">
        <v>3000</v>
      </c>
      <c r="AG163" s="1">
        <v>936</v>
      </c>
      <c r="AH163" s="2">
        <v>15.6</v>
      </c>
      <c r="AI163" s="2">
        <v>13</v>
      </c>
      <c r="AJ163" s="2">
        <v>26</v>
      </c>
      <c r="AK163" s="1">
        <v>806</v>
      </c>
      <c r="AL163" s="2">
        <v>132.08333333333334</v>
      </c>
      <c r="AM163" s="2">
        <v>5.2833333333333332</v>
      </c>
      <c r="AN163" s="17">
        <v>196.06060606060606</v>
      </c>
      <c r="AO163" s="17">
        <v>7.8424242424242419</v>
      </c>
    </row>
    <row r="164" spans="1:41">
      <c r="A164" s="24">
        <v>159</v>
      </c>
      <c r="B164" s="3">
        <v>214</v>
      </c>
      <c r="C164" s="4">
        <v>1430</v>
      </c>
      <c r="D164" s="5" t="s">
        <v>260</v>
      </c>
      <c r="E164" s="4">
        <v>1105631095</v>
      </c>
      <c r="F164" s="1">
        <v>55</v>
      </c>
      <c r="G164" s="1" t="s">
        <v>36</v>
      </c>
      <c r="H164" s="15">
        <v>38.5</v>
      </c>
      <c r="I164" s="1">
        <v>15</v>
      </c>
      <c r="J164" s="16">
        <v>27.272727272727273</v>
      </c>
      <c r="K164" s="16">
        <v>1.0909090909090908</v>
      </c>
      <c r="L164" s="1">
        <v>4</v>
      </c>
      <c r="M164" s="1">
        <v>0</v>
      </c>
      <c r="N164" s="1">
        <v>240</v>
      </c>
      <c r="O164" s="1" t="s">
        <v>37</v>
      </c>
      <c r="P164" s="1">
        <v>312</v>
      </c>
      <c r="Q164" s="1">
        <v>5.2</v>
      </c>
      <c r="R164" s="2">
        <v>0</v>
      </c>
      <c r="S164" s="2">
        <v>0</v>
      </c>
      <c r="T164" s="1">
        <v>0</v>
      </c>
      <c r="U164" s="2">
        <v>0</v>
      </c>
      <c r="V164" s="2">
        <v>0</v>
      </c>
      <c r="W164" s="1">
        <v>48</v>
      </c>
      <c r="X164" s="1" t="s">
        <v>38</v>
      </c>
      <c r="Y164" s="1">
        <v>34</v>
      </c>
      <c r="Z164" s="1">
        <v>29</v>
      </c>
      <c r="AA164" s="2">
        <v>60.416666666666664</v>
      </c>
      <c r="AB164" s="2">
        <v>2.4166666666666665</v>
      </c>
      <c r="AC164" s="1">
        <v>12</v>
      </c>
      <c r="AD164" s="1">
        <v>0</v>
      </c>
      <c r="AE164" s="1">
        <v>720</v>
      </c>
      <c r="AF164" s="1">
        <v>3000</v>
      </c>
      <c r="AG164" s="1">
        <v>936</v>
      </c>
      <c r="AH164" s="2">
        <v>15.6</v>
      </c>
      <c r="AI164" s="2">
        <v>12</v>
      </c>
      <c r="AJ164" s="2">
        <v>25</v>
      </c>
      <c r="AK164" s="1">
        <v>745</v>
      </c>
      <c r="AL164" s="2">
        <v>144.79166666666666</v>
      </c>
      <c r="AM164" s="2">
        <v>5.791666666666667</v>
      </c>
      <c r="AN164" s="17">
        <v>232.48106060606059</v>
      </c>
      <c r="AO164" s="17">
        <v>9.2992424242424239</v>
      </c>
    </row>
    <row r="165" spans="1:41">
      <c r="A165" s="24">
        <v>160</v>
      </c>
      <c r="B165" s="3">
        <v>215</v>
      </c>
      <c r="C165" s="4">
        <v>859</v>
      </c>
      <c r="D165" s="5" t="s">
        <v>261</v>
      </c>
      <c r="E165" s="4">
        <v>1104674633</v>
      </c>
      <c r="F165" s="1">
        <v>55</v>
      </c>
      <c r="G165" s="1" t="s">
        <v>36</v>
      </c>
      <c r="H165" s="15">
        <v>38.5</v>
      </c>
      <c r="I165" s="1">
        <v>43</v>
      </c>
      <c r="J165" s="16">
        <v>78.181818181818187</v>
      </c>
      <c r="K165" s="16">
        <v>3.1272727272727274</v>
      </c>
      <c r="L165" s="1">
        <v>4</v>
      </c>
      <c r="M165" s="1">
        <v>0</v>
      </c>
      <c r="N165" s="1">
        <v>240</v>
      </c>
      <c r="O165" s="1" t="s">
        <v>37</v>
      </c>
      <c r="P165" s="1">
        <v>312</v>
      </c>
      <c r="Q165" s="1">
        <v>5.2</v>
      </c>
      <c r="R165" s="2">
        <v>0</v>
      </c>
      <c r="S165" s="2">
        <v>0</v>
      </c>
      <c r="T165" s="1">
        <v>0</v>
      </c>
      <c r="U165" s="2">
        <v>0</v>
      </c>
      <c r="V165" s="2">
        <v>0</v>
      </c>
      <c r="W165" s="1">
        <v>48</v>
      </c>
      <c r="X165" s="1" t="s">
        <v>38</v>
      </c>
      <c r="Y165" s="1">
        <v>34</v>
      </c>
      <c r="Z165" s="1">
        <v>36</v>
      </c>
      <c r="AA165" s="2">
        <v>75</v>
      </c>
      <c r="AB165" s="2">
        <v>3</v>
      </c>
      <c r="AC165" s="1">
        <v>12</v>
      </c>
      <c r="AD165" s="1">
        <v>0</v>
      </c>
      <c r="AE165" s="1">
        <v>720</v>
      </c>
      <c r="AF165" s="1">
        <v>3000</v>
      </c>
      <c r="AG165" s="1">
        <v>936</v>
      </c>
      <c r="AH165" s="2">
        <v>15.6</v>
      </c>
      <c r="AI165" s="2">
        <v>13</v>
      </c>
      <c r="AJ165" s="2">
        <v>29</v>
      </c>
      <c r="AK165" s="1">
        <v>809</v>
      </c>
      <c r="AL165" s="2">
        <v>131.45833333333334</v>
      </c>
      <c r="AM165" s="2">
        <v>5.2583333333333337</v>
      </c>
      <c r="AN165" s="17">
        <v>284.6401515151515</v>
      </c>
      <c r="AO165" s="17">
        <v>11.385606060606062</v>
      </c>
    </row>
    <row r="166" spans="1:41">
      <c r="A166" s="24">
        <v>161</v>
      </c>
      <c r="B166" s="3">
        <v>217</v>
      </c>
      <c r="C166" s="4">
        <v>395</v>
      </c>
      <c r="D166" s="5" t="s">
        <v>262</v>
      </c>
      <c r="E166" s="6" t="s">
        <v>263</v>
      </c>
      <c r="F166" s="1">
        <v>55</v>
      </c>
      <c r="G166" s="1" t="s">
        <v>36</v>
      </c>
      <c r="H166" s="15">
        <v>38.5</v>
      </c>
      <c r="I166" s="1">
        <v>40</v>
      </c>
      <c r="J166" s="16">
        <v>72.727272727272734</v>
      </c>
      <c r="K166" s="16">
        <v>2.9090909090909092</v>
      </c>
      <c r="L166" s="1">
        <v>4</v>
      </c>
      <c r="M166" s="1">
        <v>0</v>
      </c>
      <c r="N166" s="1">
        <v>240</v>
      </c>
      <c r="O166" s="1" t="s">
        <v>37</v>
      </c>
      <c r="P166" s="1">
        <v>312</v>
      </c>
      <c r="Q166" s="1">
        <v>5.2</v>
      </c>
      <c r="R166" s="2">
        <v>3</v>
      </c>
      <c r="S166" s="2">
        <v>8.0399999999999991</v>
      </c>
      <c r="T166" s="1">
        <v>188.04</v>
      </c>
      <c r="U166" s="2">
        <v>150</v>
      </c>
      <c r="V166" s="2">
        <v>6</v>
      </c>
      <c r="W166" s="1">
        <v>48</v>
      </c>
      <c r="X166" s="1" t="s">
        <v>38</v>
      </c>
      <c r="Y166" s="1">
        <v>34</v>
      </c>
      <c r="Z166" s="1">
        <v>35</v>
      </c>
      <c r="AA166" s="2">
        <v>72.916666666666671</v>
      </c>
      <c r="AB166" s="2">
        <v>2.916666666666667</v>
      </c>
      <c r="AC166" s="1">
        <v>12</v>
      </c>
      <c r="AD166" s="1">
        <v>0</v>
      </c>
      <c r="AE166" s="1">
        <v>720</v>
      </c>
      <c r="AF166" s="1">
        <v>3000</v>
      </c>
      <c r="AG166" s="1">
        <v>936</v>
      </c>
      <c r="AH166" s="2">
        <v>15.6</v>
      </c>
      <c r="AI166" s="2">
        <v>13</v>
      </c>
      <c r="AJ166" s="2">
        <v>27</v>
      </c>
      <c r="AK166" s="1">
        <v>807</v>
      </c>
      <c r="AL166" s="2">
        <v>131.875</v>
      </c>
      <c r="AM166" s="2">
        <v>5.2750000000000004</v>
      </c>
      <c r="AN166" s="17">
        <v>427.51893939393943</v>
      </c>
      <c r="AO166" s="17">
        <v>17.100757575757576</v>
      </c>
    </row>
    <row r="167" spans="1:41">
      <c r="A167" s="24">
        <v>162</v>
      </c>
      <c r="B167" s="3">
        <v>218</v>
      </c>
      <c r="C167" s="4">
        <v>500</v>
      </c>
      <c r="D167" s="5" t="s">
        <v>264</v>
      </c>
      <c r="E167" s="4">
        <v>1104131873</v>
      </c>
      <c r="F167" s="1">
        <v>55</v>
      </c>
      <c r="G167" s="1" t="s">
        <v>36</v>
      </c>
      <c r="H167" s="15">
        <v>38.5</v>
      </c>
      <c r="I167" s="1">
        <v>30</v>
      </c>
      <c r="J167" s="16">
        <v>54.545454545454547</v>
      </c>
      <c r="K167" s="16">
        <v>2.1818181818181817</v>
      </c>
      <c r="L167" s="1">
        <v>4</v>
      </c>
      <c r="M167" s="1">
        <v>0</v>
      </c>
      <c r="N167" s="1">
        <v>240</v>
      </c>
      <c r="O167" s="1" t="s">
        <v>37</v>
      </c>
      <c r="P167" s="1">
        <v>312</v>
      </c>
      <c r="Q167" s="1">
        <v>5.2</v>
      </c>
      <c r="R167" s="2">
        <v>2</v>
      </c>
      <c r="S167" s="2">
        <v>18.760000000000002</v>
      </c>
      <c r="T167" s="1">
        <v>138.76</v>
      </c>
      <c r="U167" s="2">
        <v>150</v>
      </c>
      <c r="V167" s="2">
        <v>6</v>
      </c>
      <c r="W167" s="1">
        <v>48</v>
      </c>
      <c r="X167" s="1" t="s">
        <v>38</v>
      </c>
      <c r="Y167" s="1">
        <v>34</v>
      </c>
      <c r="Z167" s="1">
        <v>25</v>
      </c>
      <c r="AA167" s="2">
        <v>52.083333333333336</v>
      </c>
      <c r="AB167" s="2">
        <v>2.0833333333333335</v>
      </c>
      <c r="AC167" s="1">
        <v>12</v>
      </c>
      <c r="AD167" s="1">
        <v>0</v>
      </c>
      <c r="AE167" s="1">
        <v>720</v>
      </c>
      <c r="AF167" s="1">
        <v>3000</v>
      </c>
      <c r="AG167" s="1">
        <v>936</v>
      </c>
      <c r="AH167" s="2">
        <v>15.6</v>
      </c>
      <c r="AI167" s="2">
        <v>11</v>
      </c>
      <c r="AJ167" s="2">
        <v>34.68</v>
      </c>
      <c r="AK167" s="1">
        <v>694.68</v>
      </c>
      <c r="AL167" s="2">
        <v>150</v>
      </c>
      <c r="AM167" s="2">
        <v>6</v>
      </c>
      <c r="AN167" s="17">
        <v>406.62878787878788</v>
      </c>
      <c r="AO167" s="17">
        <v>16.265151515151516</v>
      </c>
    </row>
    <row r="168" spans="1:41">
      <c r="A168" s="24">
        <v>163</v>
      </c>
      <c r="B168" s="3">
        <v>219</v>
      </c>
      <c r="C168" s="4">
        <v>1204</v>
      </c>
      <c r="D168" s="5" t="s">
        <v>265</v>
      </c>
      <c r="E168" s="6" t="s">
        <v>266</v>
      </c>
      <c r="F168" s="1">
        <v>55</v>
      </c>
      <c r="G168" s="1" t="s">
        <v>36</v>
      </c>
      <c r="H168" s="15">
        <v>38.5</v>
      </c>
      <c r="I168" s="1">
        <v>40</v>
      </c>
      <c r="J168" s="16">
        <v>72.727272727272734</v>
      </c>
      <c r="K168" s="16">
        <v>2.9090909090909092</v>
      </c>
      <c r="L168" s="1">
        <v>4</v>
      </c>
      <c r="M168" s="1">
        <v>0</v>
      </c>
      <c r="N168" s="1">
        <v>240</v>
      </c>
      <c r="O168" s="1" t="s">
        <v>37</v>
      </c>
      <c r="P168" s="1">
        <v>312</v>
      </c>
      <c r="Q168" s="1">
        <v>5.2</v>
      </c>
      <c r="R168" s="2">
        <v>0</v>
      </c>
      <c r="S168" s="2">
        <v>0</v>
      </c>
      <c r="T168" s="1">
        <v>0</v>
      </c>
      <c r="U168" s="2">
        <v>0</v>
      </c>
      <c r="V168" s="2">
        <v>0</v>
      </c>
      <c r="W168" s="1">
        <v>48</v>
      </c>
      <c r="X168" s="1" t="s">
        <v>38</v>
      </c>
      <c r="Y168" s="1">
        <v>34</v>
      </c>
      <c r="Z168" s="1">
        <v>40</v>
      </c>
      <c r="AA168" s="2">
        <v>83.333333333333329</v>
      </c>
      <c r="AB168" s="2">
        <v>3.333333333333333</v>
      </c>
      <c r="AC168" s="1">
        <v>12</v>
      </c>
      <c r="AD168" s="1">
        <v>0</v>
      </c>
      <c r="AE168" s="1">
        <v>720</v>
      </c>
      <c r="AF168" s="1">
        <v>3000</v>
      </c>
      <c r="AG168" s="1">
        <v>936</v>
      </c>
      <c r="AH168" s="2">
        <v>15.6</v>
      </c>
      <c r="AI168" s="2">
        <v>15</v>
      </c>
      <c r="AJ168" s="2">
        <v>31</v>
      </c>
      <c r="AK168" s="1">
        <v>931</v>
      </c>
      <c r="AL168" s="2">
        <v>106.04166666666666</v>
      </c>
      <c r="AM168" s="2">
        <v>4.2416666666666663</v>
      </c>
      <c r="AN168" s="17">
        <v>262.10227272727275</v>
      </c>
      <c r="AO168" s="17">
        <v>10.484090909090909</v>
      </c>
    </row>
    <row r="169" spans="1:41">
      <c r="A169" s="24">
        <v>164</v>
      </c>
      <c r="B169" s="3">
        <v>221</v>
      </c>
      <c r="C169" s="4">
        <v>1890</v>
      </c>
      <c r="D169" s="5" t="s">
        <v>267</v>
      </c>
      <c r="E169" s="6" t="s">
        <v>268</v>
      </c>
      <c r="F169" s="1">
        <v>55</v>
      </c>
      <c r="G169" s="1" t="s">
        <v>36</v>
      </c>
      <c r="H169" s="15">
        <v>38.5</v>
      </c>
      <c r="I169" s="1">
        <v>30</v>
      </c>
      <c r="J169" s="16">
        <v>54.545454545454547</v>
      </c>
      <c r="K169" s="16">
        <v>2.1818181818181817</v>
      </c>
      <c r="L169" s="1">
        <v>4</v>
      </c>
      <c r="M169" s="1">
        <v>0</v>
      </c>
      <c r="N169" s="1">
        <v>240</v>
      </c>
      <c r="O169" s="1" t="s">
        <v>37</v>
      </c>
      <c r="P169" s="1">
        <v>312</v>
      </c>
      <c r="Q169" s="1">
        <v>5.2</v>
      </c>
      <c r="R169" s="2">
        <v>0</v>
      </c>
      <c r="S169" s="2">
        <v>0</v>
      </c>
      <c r="T169" s="1">
        <v>0</v>
      </c>
      <c r="U169" s="2">
        <v>0</v>
      </c>
      <c r="V169" s="2">
        <v>0</v>
      </c>
      <c r="W169" s="1">
        <v>48</v>
      </c>
      <c r="X169" s="1" t="s">
        <v>38</v>
      </c>
      <c r="Y169" s="1">
        <v>34</v>
      </c>
      <c r="Z169" s="1">
        <v>53</v>
      </c>
      <c r="AA169" s="2">
        <v>100</v>
      </c>
      <c r="AB169" s="2">
        <v>4</v>
      </c>
      <c r="AC169" s="1">
        <v>12</v>
      </c>
      <c r="AD169" s="1">
        <v>0</v>
      </c>
      <c r="AE169" s="1">
        <v>720</v>
      </c>
      <c r="AF169" s="1">
        <v>3000</v>
      </c>
      <c r="AG169" s="1">
        <v>936</v>
      </c>
      <c r="AH169" s="2">
        <v>15.6</v>
      </c>
      <c r="AI169" s="2">
        <v>11</v>
      </c>
      <c r="AJ169" s="2">
        <v>22</v>
      </c>
      <c r="AK169" s="1">
        <v>682</v>
      </c>
      <c r="AL169" s="2">
        <v>150</v>
      </c>
      <c r="AM169" s="2">
        <v>6</v>
      </c>
      <c r="AN169" s="17">
        <v>304.54545454545456</v>
      </c>
      <c r="AO169" s="17">
        <v>12.181818181818182</v>
      </c>
    </row>
    <row r="170" spans="1:41">
      <c r="A170" s="24">
        <v>165</v>
      </c>
      <c r="B170" s="3">
        <v>225</v>
      </c>
      <c r="C170" s="4">
        <v>741</v>
      </c>
      <c r="D170" s="5" t="s">
        <v>269</v>
      </c>
      <c r="E170" s="6" t="s">
        <v>270</v>
      </c>
      <c r="F170" s="1">
        <v>55</v>
      </c>
      <c r="G170" s="1" t="s">
        <v>36</v>
      </c>
      <c r="H170" s="15">
        <v>38.5</v>
      </c>
      <c r="I170" s="1">
        <v>35</v>
      </c>
      <c r="J170" s="16">
        <v>63.636363636363633</v>
      </c>
      <c r="K170" s="16">
        <v>2.5454545454545454</v>
      </c>
      <c r="L170" s="1">
        <v>4</v>
      </c>
      <c r="M170" s="1">
        <v>0</v>
      </c>
      <c r="N170" s="1">
        <v>240</v>
      </c>
      <c r="O170" s="1" t="s">
        <v>37</v>
      </c>
      <c r="P170" s="1">
        <v>312</v>
      </c>
      <c r="Q170" s="1">
        <v>5.2</v>
      </c>
      <c r="R170" s="2">
        <v>0</v>
      </c>
      <c r="S170" s="2">
        <v>0</v>
      </c>
      <c r="T170" s="1">
        <v>0</v>
      </c>
      <c r="U170" s="2">
        <v>0</v>
      </c>
      <c r="V170" s="2">
        <v>0</v>
      </c>
      <c r="W170" s="1">
        <v>48</v>
      </c>
      <c r="X170" s="1" t="s">
        <v>38</v>
      </c>
      <c r="Y170" s="1">
        <v>34</v>
      </c>
      <c r="Z170" s="1">
        <v>45</v>
      </c>
      <c r="AA170" s="2">
        <v>93.75</v>
      </c>
      <c r="AB170" s="2">
        <v>3.75</v>
      </c>
      <c r="AC170" s="1">
        <v>12</v>
      </c>
      <c r="AD170" s="1">
        <v>0</v>
      </c>
      <c r="AE170" s="1">
        <v>720</v>
      </c>
      <c r="AF170" s="1">
        <v>3000</v>
      </c>
      <c r="AG170" s="1">
        <v>936</v>
      </c>
      <c r="AH170" s="2">
        <v>15.6</v>
      </c>
      <c r="AI170" s="2">
        <v>15</v>
      </c>
      <c r="AJ170" s="2">
        <v>7</v>
      </c>
      <c r="AK170" s="1">
        <v>907</v>
      </c>
      <c r="AL170" s="2">
        <v>111.04166666666666</v>
      </c>
      <c r="AM170" s="2">
        <v>4.4416666666666664</v>
      </c>
      <c r="AN170" s="17">
        <v>268.42803030303025</v>
      </c>
      <c r="AO170" s="17">
        <v>10.737121212121211</v>
      </c>
    </row>
    <row r="171" spans="1:41">
      <c r="A171" s="24">
        <v>166</v>
      </c>
      <c r="B171" s="3">
        <v>226</v>
      </c>
      <c r="C171" s="4">
        <v>417</v>
      </c>
      <c r="D171" s="5" t="s">
        <v>271</v>
      </c>
      <c r="E171" s="4">
        <v>1104406382</v>
      </c>
      <c r="F171" s="1">
        <v>55</v>
      </c>
      <c r="G171" s="1" t="s">
        <v>36</v>
      </c>
      <c r="H171" s="15">
        <v>38.5</v>
      </c>
      <c r="I171" s="1">
        <v>37</v>
      </c>
      <c r="J171" s="16">
        <v>67.272727272727266</v>
      </c>
      <c r="K171" s="16">
        <v>2.6909090909090905</v>
      </c>
      <c r="L171" s="1">
        <v>4</v>
      </c>
      <c r="M171" s="1">
        <v>0</v>
      </c>
      <c r="N171" s="1">
        <v>240</v>
      </c>
      <c r="O171" s="1" t="s">
        <v>37</v>
      </c>
      <c r="P171" s="1">
        <v>312</v>
      </c>
      <c r="Q171" s="1">
        <v>5.2</v>
      </c>
      <c r="R171" s="2">
        <v>2</v>
      </c>
      <c r="S171" s="2">
        <v>43.48</v>
      </c>
      <c r="T171" s="1">
        <v>163.47999999999999</v>
      </c>
      <c r="U171" s="2">
        <v>150</v>
      </c>
      <c r="V171" s="2">
        <v>6</v>
      </c>
      <c r="W171" s="1">
        <v>48</v>
      </c>
      <c r="X171" s="1" t="s">
        <v>38</v>
      </c>
      <c r="Y171" s="1">
        <v>34</v>
      </c>
      <c r="Z171" s="1">
        <v>50</v>
      </c>
      <c r="AA171" s="2">
        <v>100</v>
      </c>
      <c r="AB171" s="2">
        <v>4</v>
      </c>
      <c r="AC171" s="1">
        <v>12</v>
      </c>
      <c r="AD171" s="1">
        <v>0</v>
      </c>
      <c r="AE171" s="1">
        <v>720</v>
      </c>
      <c r="AF171" s="1">
        <v>3000</v>
      </c>
      <c r="AG171" s="1">
        <v>936</v>
      </c>
      <c r="AH171" s="2">
        <v>15.6</v>
      </c>
      <c r="AI171" s="2">
        <v>14</v>
      </c>
      <c r="AJ171" s="2">
        <v>35</v>
      </c>
      <c r="AK171" s="1">
        <v>875</v>
      </c>
      <c r="AL171" s="2">
        <v>117.70833333333334</v>
      </c>
      <c r="AM171" s="2">
        <v>4.708333333333333</v>
      </c>
      <c r="AN171" s="17">
        <v>434.98106060606062</v>
      </c>
      <c r="AO171" s="17">
        <v>17.399242424242424</v>
      </c>
    </row>
    <row r="172" spans="1:41">
      <c r="A172" s="24">
        <v>167</v>
      </c>
      <c r="B172" s="3">
        <v>228</v>
      </c>
      <c r="C172" s="4">
        <v>816</v>
      </c>
      <c r="D172" s="5" t="s">
        <v>272</v>
      </c>
      <c r="E172" s="4">
        <v>1104886229</v>
      </c>
      <c r="F172" s="1">
        <v>55</v>
      </c>
      <c r="G172" s="1" t="s">
        <v>36</v>
      </c>
      <c r="H172" s="15">
        <v>38.5</v>
      </c>
      <c r="I172" s="1">
        <v>15</v>
      </c>
      <c r="J172" s="16">
        <v>27.272727272727273</v>
      </c>
      <c r="K172" s="16">
        <v>1.0909090909090908</v>
      </c>
      <c r="L172" s="1">
        <v>4</v>
      </c>
      <c r="M172" s="1">
        <v>0</v>
      </c>
      <c r="N172" s="1">
        <v>240</v>
      </c>
      <c r="O172" s="1" t="s">
        <v>37</v>
      </c>
      <c r="P172" s="1">
        <v>312</v>
      </c>
      <c r="Q172" s="1">
        <v>5.2</v>
      </c>
      <c r="R172" s="2">
        <v>3</v>
      </c>
      <c r="S172" s="2">
        <v>4.24</v>
      </c>
      <c r="T172" s="1">
        <v>184.24</v>
      </c>
      <c r="U172" s="2">
        <v>150</v>
      </c>
      <c r="V172" s="2">
        <v>6</v>
      </c>
      <c r="W172" s="1">
        <v>48</v>
      </c>
      <c r="X172" s="1" t="s">
        <v>38</v>
      </c>
      <c r="Y172" s="1">
        <v>34</v>
      </c>
      <c r="Z172" s="1">
        <v>28</v>
      </c>
      <c r="AA172" s="2">
        <v>57.142857142857146</v>
      </c>
      <c r="AB172" s="2">
        <v>2.285714285714286</v>
      </c>
      <c r="AC172" s="1">
        <v>12</v>
      </c>
      <c r="AD172" s="1">
        <v>0</v>
      </c>
      <c r="AE172" s="1">
        <v>720</v>
      </c>
      <c r="AF172" s="1">
        <v>3000</v>
      </c>
      <c r="AG172" s="1">
        <v>936</v>
      </c>
      <c r="AH172" s="2">
        <v>15.6</v>
      </c>
      <c r="AI172" s="2">
        <v>13</v>
      </c>
      <c r="AJ172" s="2">
        <v>23</v>
      </c>
      <c r="AK172" s="1">
        <v>803</v>
      </c>
      <c r="AL172" s="2">
        <v>132.70833333333334</v>
      </c>
      <c r="AM172" s="2">
        <v>5.3083333333333336</v>
      </c>
      <c r="AN172" s="17">
        <v>367.12391774891773</v>
      </c>
      <c r="AO172" s="17">
        <v>14.68495670995671</v>
      </c>
    </row>
    <row r="173" spans="1:41">
      <c r="A173" s="24">
        <v>168</v>
      </c>
      <c r="B173" s="3">
        <v>229</v>
      </c>
      <c r="C173" s="4">
        <v>56</v>
      </c>
      <c r="D173" s="5" t="s">
        <v>273</v>
      </c>
      <c r="E173" s="4">
        <v>1105586844</v>
      </c>
      <c r="F173" s="1">
        <v>55</v>
      </c>
      <c r="G173" s="1" t="s">
        <v>36</v>
      </c>
      <c r="H173" s="15">
        <v>38.5</v>
      </c>
      <c r="I173" s="1">
        <v>35</v>
      </c>
      <c r="J173" s="16">
        <v>63.636363636363633</v>
      </c>
      <c r="K173" s="16">
        <v>2.5454545454545454</v>
      </c>
      <c r="L173" s="1">
        <v>4</v>
      </c>
      <c r="M173" s="1">
        <v>0</v>
      </c>
      <c r="N173" s="1">
        <v>240</v>
      </c>
      <c r="O173" s="1" t="s">
        <v>37</v>
      </c>
      <c r="P173" s="1">
        <v>312</v>
      </c>
      <c r="Q173" s="1">
        <v>5.2</v>
      </c>
      <c r="R173" s="2">
        <v>4</v>
      </c>
      <c r="S173" s="2">
        <v>0.21</v>
      </c>
      <c r="T173" s="1">
        <v>240.21</v>
      </c>
      <c r="U173" s="2">
        <v>149.86875000000001</v>
      </c>
      <c r="V173" s="2">
        <v>5.9947500000000007</v>
      </c>
      <c r="W173" s="1">
        <v>48</v>
      </c>
      <c r="X173" s="1" t="s">
        <v>38</v>
      </c>
      <c r="Y173" s="1">
        <v>34</v>
      </c>
      <c r="Z173" s="1">
        <v>27</v>
      </c>
      <c r="AA173" s="2">
        <v>56.25</v>
      </c>
      <c r="AB173" s="2">
        <v>2.25</v>
      </c>
      <c r="AC173" s="1">
        <v>12</v>
      </c>
      <c r="AD173" s="1">
        <v>0</v>
      </c>
      <c r="AE173" s="1">
        <v>720</v>
      </c>
      <c r="AF173" s="1">
        <v>3000</v>
      </c>
      <c r="AG173" s="1">
        <v>936</v>
      </c>
      <c r="AH173" s="2">
        <v>15.6</v>
      </c>
      <c r="AI173" s="2">
        <v>0</v>
      </c>
      <c r="AJ173" s="2">
        <v>0</v>
      </c>
      <c r="AK173" s="1">
        <v>0</v>
      </c>
      <c r="AL173" s="2">
        <v>150</v>
      </c>
      <c r="AM173" s="2">
        <v>6</v>
      </c>
      <c r="AN173" s="17">
        <v>419.7551136363636</v>
      </c>
      <c r="AO173" s="17">
        <v>16.790204545454547</v>
      </c>
    </row>
    <row r="174" spans="1:41">
      <c r="A174" s="24">
        <v>169</v>
      </c>
      <c r="B174" s="3">
        <v>230</v>
      </c>
      <c r="C174" s="4">
        <v>770</v>
      </c>
      <c r="D174" s="5" t="s">
        <v>274</v>
      </c>
      <c r="E174" s="4">
        <v>1105874000</v>
      </c>
      <c r="F174" s="1">
        <v>55</v>
      </c>
      <c r="G174" s="1" t="s">
        <v>36</v>
      </c>
      <c r="H174" s="15">
        <v>38.5</v>
      </c>
      <c r="I174" s="1">
        <v>20</v>
      </c>
      <c r="J174" s="16">
        <v>36.363636363636367</v>
      </c>
      <c r="K174" s="16">
        <v>1.4545454545454546</v>
      </c>
      <c r="L174" s="1">
        <v>4</v>
      </c>
      <c r="M174" s="1">
        <v>0</v>
      </c>
      <c r="N174" s="1">
        <v>240</v>
      </c>
      <c r="O174" s="1" t="s">
        <v>37</v>
      </c>
      <c r="P174" s="1">
        <v>312</v>
      </c>
      <c r="Q174" s="1">
        <v>5.2</v>
      </c>
      <c r="R174" s="2">
        <v>0</v>
      </c>
      <c r="S174" s="2">
        <v>0</v>
      </c>
      <c r="T174" s="1">
        <v>0</v>
      </c>
      <c r="U174" s="2">
        <v>0</v>
      </c>
      <c r="V174" s="2">
        <v>0</v>
      </c>
      <c r="W174" s="1">
        <v>48</v>
      </c>
      <c r="X174" s="1" t="s">
        <v>38</v>
      </c>
      <c r="Y174" s="1">
        <v>34</v>
      </c>
      <c r="Z174" s="1">
        <v>20</v>
      </c>
      <c r="AA174" s="2">
        <v>41.666666666666664</v>
      </c>
      <c r="AB174" s="2">
        <v>1.6666666666666665</v>
      </c>
      <c r="AC174" s="1">
        <v>12</v>
      </c>
      <c r="AD174" s="1">
        <v>0</v>
      </c>
      <c r="AE174" s="1">
        <v>720</v>
      </c>
      <c r="AF174" s="1">
        <v>3000</v>
      </c>
      <c r="AG174" s="1">
        <v>936</v>
      </c>
      <c r="AH174" s="2">
        <v>15.6</v>
      </c>
      <c r="AI174" s="2">
        <v>17</v>
      </c>
      <c r="AJ174" s="2">
        <v>12</v>
      </c>
      <c r="AK174" s="1">
        <v>1032</v>
      </c>
      <c r="AL174" s="2">
        <v>85</v>
      </c>
      <c r="AM174" s="2">
        <v>3.4</v>
      </c>
      <c r="AN174" s="17">
        <v>163.03030303030303</v>
      </c>
      <c r="AO174" s="17">
        <v>6.5212121212121215</v>
      </c>
    </row>
    <row r="175" spans="1:41">
      <c r="A175" s="24">
        <v>170</v>
      </c>
      <c r="B175" s="3">
        <v>232</v>
      </c>
      <c r="C175" s="4">
        <v>1008</v>
      </c>
      <c r="D175" s="5" t="s">
        <v>275</v>
      </c>
      <c r="E175" s="6" t="s">
        <v>276</v>
      </c>
      <c r="F175" s="1">
        <v>55</v>
      </c>
      <c r="G175" s="1" t="s">
        <v>36</v>
      </c>
      <c r="H175" s="15">
        <v>38.5</v>
      </c>
      <c r="I175" s="1">
        <v>34</v>
      </c>
      <c r="J175" s="16">
        <v>61.81818181818182</v>
      </c>
      <c r="K175" s="16">
        <v>2.4727272727272727</v>
      </c>
      <c r="L175" s="1">
        <v>4</v>
      </c>
      <c r="M175" s="1">
        <v>0</v>
      </c>
      <c r="N175" s="1">
        <v>240</v>
      </c>
      <c r="O175" s="1" t="s">
        <v>37</v>
      </c>
      <c r="P175" s="1">
        <v>312</v>
      </c>
      <c r="Q175" s="1">
        <v>5.2</v>
      </c>
      <c r="R175" s="2">
        <v>0</v>
      </c>
      <c r="S175" s="2">
        <v>0</v>
      </c>
      <c r="T175" s="1">
        <v>0</v>
      </c>
      <c r="U175" s="2">
        <v>0</v>
      </c>
      <c r="V175" s="2">
        <v>0</v>
      </c>
      <c r="W175" s="1">
        <v>48</v>
      </c>
      <c r="X175" s="1" t="s">
        <v>38</v>
      </c>
      <c r="Y175" s="1">
        <v>34</v>
      </c>
      <c r="Z175" s="1">
        <v>34</v>
      </c>
      <c r="AA175" s="2">
        <v>70.833333333333329</v>
      </c>
      <c r="AB175" s="2">
        <v>2.833333333333333</v>
      </c>
      <c r="AC175" s="1">
        <v>12</v>
      </c>
      <c r="AD175" s="1">
        <v>0</v>
      </c>
      <c r="AE175" s="1">
        <v>720</v>
      </c>
      <c r="AF175" s="1">
        <v>3000</v>
      </c>
      <c r="AG175" s="1">
        <v>936</v>
      </c>
      <c r="AH175" s="2">
        <v>15.6</v>
      </c>
      <c r="AI175" s="2">
        <v>11</v>
      </c>
      <c r="AJ175" s="2">
        <v>52</v>
      </c>
      <c r="AK175" s="1">
        <v>712</v>
      </c>
      <c r="AL175" s="2">
        <v>150</v>
      </c>
      <c r="AM175" s="2">
        <v>6</v>
      </c>
      <c r="AN175" s="17">
        <v>282.65151515151513</v>
      </c>
      <c r="AO175" s="17">
        <v>11.306060606060605</v>
      </c>
    </row>
    <row r="176" spans="1:41">
      <c r="A176" s="24">
        <v>171</v>
      </c>
      <c r="B176" s="3">
        <v>234</v>
      </c>
      <c r="C176" s="4">
        <v>1237</v>
      </c>
      <c r="D176" s="5" t="s">
        <v>277</v>
      </c>
      <c r="E176" s="6" t="s">
        <v>278</v>
      </c>
      <c r="F176" s="1">
        <v>55</v>
      </c>
      <c r="G176" s="1" t="s">
        <v>36</v>
      </c>
      <c r="H176" s="15">
        <v>38.5</v>
      </c>
      <c r="I176" s="1">
        <v>42</v>
      </c>
      <c r="J176" s="16">
        <v>76.36363636363636</v>
      </c>
      <c r="K176" s="16">
        <v>3.0545454545454542</v>
      </c>
      <c r="L176" s="1">
        <v>4</v>
      </c>
      <c r="M176" s="1">
        <v>0</v>
      </c>
      <c r="N176" s="1">
        <v>240</v>
      </c>
      <c r="O176" s="1" t="s">
        <v>37</v>
      </c>
      <c r="P176" s="1">
        <v>312</v>
      </c>
      <c r="Q176" s="1">
        <v>5.2</v>
      </c>
      <c r="R176" s="2">
        <v>0</v>
      </c>
      <c r="S176" s="2">
        <v>0</v>
      </c>
      <c r="T176" s="1">
        <v>0</v>
      </c>
      <c r="U176" s="2">
        <v>0</v>
      </c>
      <c r="V176" s="2">
        <v>0</v>
      </c>
      <c r="W176" s="1">
        <v>48</v>
      </c>
      <c r="X176" s="1" t="s">
        <v>38</v>
      </c>
      <c r="Y176" s="1">
        <v>34</v>
      </c>
      <c r="Z176" s="1">
        <v>50</v>
      </c>
      <c r="AA176" s="2">
        <v>100</v>
      </c>
      <c r="AB176" s="2">
        <v>4</v>
      </c>
      <c r="AC176" s="1">
        <v>12</v>
      </c>
      <c r="AD176" s="1">
        <v>0</v>
      </c>
      <c r="AE176" s="1">
        <v>720</v>
      </c>
      <c r="AF176" s="1">
        <v>3000</v>
      </c>
      <c r="AG176" s="1">
        <v>936</v>
      </c>
      <c r="AH176" s="2">
        <v>15.6</v>
      </c>
      <c r="AI176" s="2">
        <v>13</v>
      </c>
      <c r="AJ176" s="2">
        <v>43</v>
      </c>
      <c r="AK176" s="1">
        <v>823</v>
      </c>
      <c r="AL176" s="2">
        <v>128.54166666666666</v>
      </c>
      <c r="AM176" s="2">
        <v>5.1416666666666666</v>
      </c>
      <c r="AN176" s="17">
        <v>304.905303030303</v>
      </c>
      <c r="AO176" s="17">
        <v>12.19621212121212</v>
      </c>
    </row>
    <row r="177" spans="1:41">
      <c r="A177" s="24">
        <v>172</v>
      </c>
      <c r="B177" s="3">
        <v>235</v>
      </c>
      <c r="C177" s="4">
        <v>1314</v>
      </c>
      <c r="D177" s="5" t="s">
        <v>279</v>
      </c>
      <c r="E177" s="4">
        <v>1105912164</v>
      </c>
      <c r="F177" s="1">
        <v>55</v>
      </c>
      <c r="G177" s="1" t="s">
        <v>36</v>
      </c>
      <c r="H177" s="15">
        <v>38.5</v>
      </c>
      <c r="I177" s="1">
        <v>22</v>
      </c>
      <c r="J177" s="16">
        <v>40</v>
      </c>
      <c r="K177" s="16">
        <v>1.6</v>
      </c>
      <c r="L177" s="1">
        <v>4</v>
      </c>
      <c r="M177" s="1">
        <v>0</v>
      </c>
      <c r="N177" s="1">
        <v>240</v>
      </c>
      <c r="O177" s="1" t="s">
        <v>37</v>
      </c>
      <c r="P177" s="1">
        <v>312</v>
      </c>
      <c r="Q177" s="1">
        <v>5.2</v>
      </c>
      <c r="R177" s="2">
        <v>0</v>
      </c>
      <c r="S177" s="2">
        <v>0</v>
      </c>
      <c r="T177" s="1">
        <v>0</v>
      </c>
      <c r="U177" s="2">
        <v>0</v>
      </c>
      <c r="V177" s="2">
        <v>0</v>
      </c>
      <c r="W177" s="1">
        <v>48</v>
      </c>
      <c r="X177" s="1" t="s">
        <v>38</v>
      </c>
      <c r="Y177" s="1">
        <v>34</v>
      </c>
      <c r="Z177" s="1">
        <v>32</v>
      </c>
      <c r="AA177" s="2">
        <v>66.666666666666671</v>
      </c>
      <c r="AB177" s="2">
        <v>2.666666666666667</v>
      </c>
      <c r="AC177" s="1">
        <v>12</v>
      </c>
      <c r="AD177" s="1">
        <v>0</v>
      </c>
      <c r="AE177" s="1">
        <v>720</v>
      </c>
      <c r="AF177" s="1">
        <v>3000</v>
      </c>
      <c r="AG177" s="1">
        <v>936</v>
      </c>
      <c r="AH177" s="2">
        <v>15.6</v>
      </c>
      <c r="AI177" s="2">
        <v>12</v>
      </c>
      <c r="AJ177" s="2">
        <v>43</v>
      </c>
      <c r="AK177" s="1">
        <v>763</v>
      </c>
      <c r="AL177" s="2">
        <v>141.04166666666666</v>
      </c>
      <c r="AM177" s="2">
        <v>5.6416666666666666</v>
      </c>
      <c r="AN177" s="17">
        <v>247.70833333333331</v>
      </c>
      <c r="AO177" s="17">
        <v>9.908333333333335</v>
      </c>
    </row>
    <row r="178" spans="1:41">
      <c r="A178" s="24">
        <v>173</v>
      </c>
      <c r="B178" s="3">
        <v>236</v>
      </c>
      <c r="C178" s="4">
        <v>1317</v>
      </c>
      <c r="D178" s="5" t="s">
        <v>280</v>
      </c>
      <c r="E178" s="4">
        <v>1105755001</v>
      </c>
      <c r="F178" s="1">
        <v>55</v>
      </c>
      <c r="G178" s="1" t="s">
        <v>36</v>
      </c>
      <c r="H178" s="15">
        <v>38.5</v>
      </c>
      <c r="I178" s="1">
        <v>35</v>
      </c>
      <c r="J178" s="16">
        <v>63.636363636363633</v>
      </c>
      <c r="K178" s="16">
        <v>2.5454545454545454</v>
      </c>
      <c r="L178" s="1">
        <v>4</v>
      </c>
      <c r="M178" s="1">
        <v>0</v>
      </c>
      <c r="N178" s="1">
        <v>240</v>
      </c>
      <c r="O178" s="1" t="s">
        <v>37</v>
      </c>
      <c r="P178" s="1">
        <v>312</v>
      </c>
      <c r="Q178" s="1">
        <v>5.2</v>
      </c>
      <c r="R178" s="2">
        <v>4</v>
      </c>
      <c r="S178" s="2">
        <v>2.7</v>
      </c>
      <c r="T178" s="1">
        <v>242.7</v>
      </c>
      <c r="U178" s="2">
        <v>148.3125</v>
      </c>
      <c r="V178" s="2">
        <v>5.9325000000000001</v>
      </c>
      <c r="W178" s="1">
        <v>48</v>
      </c>
      <c r="X178" s="1" t="s">
        <v>38</v>
      </c>
      <c r="Y178" s="1">
        <v>34</v>
      </c>
      <c r="Z178" s="1">
        <v>46</v>
      </c>
      <c r="AA178" s="2">
        <v>95.833333333333329</v>
      </c>
      <c r="AB178" s="2">
        <v>3.833333333333333</v>
      </c>
      <c r="AC178" s="1">
        <v>12</v>
      </c>
      <c r="AD178" s="1">
        <v>0</v>
      </c>
      <c r="AE178" s="1">
        <v>720</v>
      </c>
      <c r="AF178" s="1">
        <v>3000</v>
      </c>
      <c r="AG178" s="1">
        <v>936</v>
      </c>
      <c r="AH178" s="2">
        <v>15.6</v>
      </c>
      <c r="AI178" s="2">
        <v>13</v>
      </c>
      <c r="AJ178" s="2">
        <v>32</v>
      </c>
      <c r="AK178" s="1">
        <v>812</v>
      </c>
      <c r="AL178" s="2">
        <v>130.83333333333334</v>
      </c>
      <c r="AM178" s="2">
        <v>5.2333333333333334</v>
      </c>
      <c r="AN178" s="17">
        <v>438.61553030303025</v>
      </c>
      <c r="AO178" s="17">
        <v>17.544621212121214</v>
      </c>
    </row>
    <row r="179" spans="1:41">
      <c r="A179" s="24">
        <v>174</v>
      </c>
      <c r="B179" s="3">
        <v>237</v>
      </c>
      <c r="C179" s="4">
        <v>1665</v>
      </c>
      <c r="D179" s="5" t="s">
        <v>281</v>
      </c>
      <c r="E179" s="6" t="s">
        <v>282</v>
      </c>
      <c r="F179" s="1">
        <v>55</v>
      </c>
      <c r="G179" s="1" t="s">
        <v>36</v>
      </c>
      <c r="H179" s="15">
        <v>38.5</v>
      </c>
      <c r="I179" s="1">
        <v>26</v>
      </c>
      <c r="J179" s="16">
        <v>47.272727272727273</v>
      </c>
      <c r="K179" s="16">
        <v>1.8909090909090909</v>
      </c>
      <c r="L179" s="1">
        <v>4</v>
      </c>
      <c r="M179" s="1">
        <v>0</v>
      </c>
      <c r="N179" s="1">
        <v>240</v>
      </c>
      <c r="O179" s="1" t="s">
        <v>37</v>
      </c>
      <c r="P179" s="1">
        <v>312</v>
      </c>
      <c r="Q179" s="1">
        <v>5.2</v>
      </c>
      <c r="R179" s="2">
        <v>0</v>
      </c>
      <c r="S179" s="2">
        <v>0</v>
      </c>
      <c r="T179" s="1">
        <v>0</v>
      </c>
      <c r="U179" s="2">
        <v>0</v>
      </c>
      <c r="V179" s="2">
        <v>0</v>
      </c>
      <c r="W179" s="1">
        <v>48</v>
      </c>
      <c r="X179" s="1" t="s">
        <v>38</v>
      </c>
      <c r="Y179" s="1">
        <v>34</v>
      </c>
      <c r="Z179" s="1">
        <v>32</v>
      </c>
      <c r="AA179" s="2">
        <v>66.666666666666671</v>
      </c>
      <c r="AB179" s="2">
        <v>2.666666666666667</v>
      </c>
      <c r="AC179" s="1">
        <v>12</v>
      </c>
      <c r="AD179" s="1">
        <v>0</v>
      </c>
      <c r="AE179" s="1">
        <v>720</v>
      </c>
      <c r="AF179" s="1">
        <v>3000</v>
      </c>
      <c r="AG179" s="1">
        <v>936</v>
      </c>
      <c r="AH179" s="2">
        <v>15.6</v>
      </c>
      <c r="AI179" s="2">
        <v>0</v>
      </c>
      <c r="AJ179" s="2">
        <v>0</v>
      </c>
      <c r="AK179" s="1">
        <v>0</v>
      </c>
      <c r="AL179" s="2">
        <v>150</v>
      </c>
      <c r="AM179" s="2">
        <v>6</v>
      </c>
      <c r="AN179" s="17">
        <v>263.93939393939394</v>
      </c>
      <c r="AO179" s="17">
        <v>10.557575757575759</v>
      </c>
    </row>
    <row r="180" spans="1:41">
      <c r="A180" s="24">
        <v>175</v>
      </c>
      <c r="B180" s="3">
        <v>238</v>
      </c>
      <c r="C180" s="4">
        <v>161</v>
      </c>
      <c r="D180" s="5" t="s">
        <v>283</v>
      </c>
      <c r="E180" s="4">
        <v>1105577074</v>
      </c>
      <c r="F180" s="1">
        <v>55</v>
      </c>
      <c r="G180" s="1" t="s">
        <v>36</v>
      </c>
      <c r="H180" s="15">
        <v>38.5</v>
      </c>
      <c r="I180" s="1">
        <v>50</v>
      </c>
      <c r="J180" s="16">
        <v>90.909090909090907</v>
      </c>
      <c r="K180" s="16">
        <v>3.6363636363636362</v>
      </c>
      <c r="L180" s="1">
        <v>4</v>
      </c>
      <c r="M180" s="1">
        <v>0</v>
      </c>
      <c r="N180" s="1">
        <v>240</v>
      </c>
      <c r="O180" s="1" t="s">
        <v>37</v>
      </c>
      <c r="P180" s="1">
        <v>312</v>
      </c>
      <c r="Q180" s="1">
        <v>5.2</v>
      </c>
      <c r="R180" s="2">
        <v>6</v>
      </c>
      <c r="S180" s="2">
        <v>16.3</v>
      </c>
      <c r="T180" s="1">
        <v>376.3</v>
      </c>
      <c r="U180" s="2">
        <v>64.8125</v>
      </c>
      <c r="V180" s="2">
        <v>2.5924999999999998</v>
      </c>
      <c r="W180" s="1">
        <v>48</v>
      </c>
      <c r="X180" s="1" t="s">
        <v>38</v>
      </c>
      <c r="Y180" s="1">
        <v>34</v>
      </c>
      <c r="Z180" s="1">
        <v>35</v>
      </c>
      <c r="AA180" s="2">
        <v>72.916666666666671</v>
      </c>
      <c r="AB180" s="2">
        <v>2.916666666666667</v>
      </c>
      <c r="AC180" s="1">
        <v>12</v>
      </c>
      <c r="AD180" s="1">
        <v>0</v>
      </c>
      <c r="AE180" s="1">
        <v>720</v>
      </c>
      <c r="AF180" s="1">
        <v>3000</v>
      </c>
      <c r="AG180" s="1">
        <v>936</v>
      </c>
      <c r="AH180" s="2">
        <v>15.6</v>
      </c>
      <c r="AI180" s="2">
        <v>14</v>
      </c>
      <c r="AJ180" s="2">
        <v>53</v>
      </c>
      <c r="AK180" s="1">
        <v>893</v>
      </c>
      <c r="AL180" s="2">
        <v>113.95833333333334</v>
      </c>
      <c r="AM180" s="2">
        <v>4.5583333333333336</v>
      </c>
      <c r="AN180" s="17">
        <v>342.59659090909088</v>
      </c>
      <c r="AO180" s="17">
        <v>13.703863636363636</v>
      </c>
    </row>
    <row r="181" spans="1:41">
      <c r="A181" s="24">
        <v>176</v>
      </c>
      <c r="B181" s="3">
        <v>239</v>
      </c>
      <c r="C181" s="4">
        <v>310</v>
      </c>
      <c r="D181" s="5" t="s">
        <v>284</v>
      </c>
      <c r="E181" s="6">
        <v>1106052200</v>
      </c>
      <c r="F181" s="1">
        <v>55</v>
      </c>
      <c r="G181" s="1" t="s">
        <v>36</v>
      </c>
      <c r="H181" s="15">
        <v>38.5</v>
      </c>
      <c r="I181" s="1">
        <v>20</v>
      </c>
      <c r="J181" s="16">
        <v>36.363636363636367</v>
      </c>
      <c r="K181" s="16">
        <v>1.4545454545454546</v>
      </c>
      <c r="L181" s="1">
        <v>4</v>
      </c>
      <c r="M181" s="1">
        <v>0</v>
      </c>
      <c r="N181" s="1">
        <v>240</v>
      </c>
      <c r="O181" s="1" t="s">
        <v>37</v>
      </c>
      <c r="P181" s="1">
        <v>312</v>
      </c>
      <c r="Q181" s="1">
        <v>5.2</v>
      </c>
      <c r="R181" s="68" t="s">
        <v>285</v>
      </c>
      <c r="S181" s="68"/>
      <c r="T181" s="68"/>
      <c r="U181" s="2">
        <v>0</v>
      </c>
      <c r="V181" s="2">
        <v>0</v>
      </c>
      <c r="W181" s="1">
        <v>48</v>
      </c>
      <c r="X181" s="1" t="s">
        <v>38</v>
      </c>
      <c r="Y181" s="1">
        <v>34</v>
      </c>
      <c r="Z181" s="1">
        <v>36</v>
      </c>
      <c r="AA181" s="2">
        <v>75</v>
      </c>
      <c r="AB181" s="2">
        <v>3</v>
      </c>
      <c r="AC181" s="1">
        <v>12</v>
      </c>
      <c r="AD181" s="1">
        <v>0</v>
      </c>
      <c r="AE181" s="1">
        <v>720</v>
      </c>
      <c r="AF181" s="1">
        <v>3000</v>
      </c>
      <c r="AG181" s="1">
        <v>936</v>
      </c>
      <c r="AH181" s="2">
        <v>15.6</v>
      </c>
      <c r="AI181" s="2">
        <v>14</v>
      </c>
      <c r="AJ181" s="2">
        <v>53</v>
      </c>
      <c r="AK181" s="1">
        <v>893</v>
      </c>
      <c r="AL181" s="2">
        <v>113.95833333333334</v>
      </c>
      <c r="AM181" s="2">
        <v>4.5583333333333336</v>
      </c>
      <c r="AN181" s="17">
        <v>225.32196969696972</v>
      </c>
      <c r="AO181" s="17">
        <v>9.0128787878787886</v>
      </c>
    </row>
    <row r="182" spans="1:41">
      <c r="A182" s="24">
        <v>177</v>
      </c>
      <c r="B182" s="3">
        <v>240</v>
      </c>
      <c r="C182" s="4">
        <v>123</v>
      </c>
      <c r="D182" s="5" t="s">
        <v>286</v>
      </c>
      <c r="E182" s="4">
        <v>1104790736</v>
      </c>
      <c r="F182" s="1">
        <v>55</v>
      </c>
      <c r="G182" s="1" t="s">
        <v>36</v>
      </c>
      <c r="H182" s="15">
        <v>38.5</v>
      </c>
      <c r="I182" s="1">
        <v>46</v>
      </c>
      <c r="J182" s="16">
        <v>83.63636363636364</v>
      </c>
      <c r="K182" s="16">
        <v>3.3454545454545457</v>
      </c>
      <c r="L182" s="1">
        <v>4</v>
      </c>
      <c r="M182" s="1">
        <v>0</v>
      </c>
      <c r="N182" s="1">
        <v>240</v>
      </c>
      <c r="O182" s="1" t="s">
        <v>37</v>
      </c>
      <c r="P182" s="1">
        <v>312</v>
      </c>
      <c r="Q182" s="1">
        <v>5.2</v>
      </c>
      <c r="R182" s="2">
        <v>0</v>
      </c>
      <c r="S182" s="2">
        <v>0</v>
      </c>
      <c r="T182" s="1">
        <v>0</v>
      </c>
      <c r="U182" s="2">
        <v>0</v>
      </c>
      <c r="V182" s="2">
        <v>0</v>
      </c>
      <c r="W182" s="1">
        <v>48</v>
      </c>
      <c r="X182" s="1" t="s">
        <v>38</v>
      </c>
      <c r="Y182" s="1">
        <v>34</v>
      </c>
      <c r="Z182" s="1">
        <v>35</v>
      </c>
      <c r="AA182" s="2">
        <v>72.916666666666671</v>
      </c>
      <c r="AB182" s="2">
        <v>2.916666666666667</v>
      </c>
      <c r="AC182" s="1">
        <v>12</v>
      </c>
      <c r="AD182" s="1">
        <v>0</v>
      </c>
      <c r="AE182" s="1">
        <v>720</v>
      </c>
      <c r="AF182" s="1">
        <v>3000</v>
      </c>
      <c r="AG182" s="1">
        <v>936</v>
      </c>
      <c r="AH182" s="2">
        <v>15.6</v>
      </c>
      <c r="AI182" s="2">
        <v>13</v>
      </c>
      <c r="AJ182" s="2">
        <v>18.73</v>
      </c>
      <c r="AK182" s="1">
        <v>798.73</v>
      </c>
      <c r="AL182" s="2">
        <v>133.59791666666666</v>
      </c>
      <c r="AM182" s="2">
        <v>5.3439166666666669</v>
      </c>
      <c r="AN182" s="17">
        <v>290.15094696969697</v>
      </c>
      <c r="AO182" s="17">
        <v>11.60603787878788</v>
      </c>
    </row>
    <row r="183" spans="1:41">
      <c r="A183" s="24">
        <v>178</v>
      </c>
      <c r="B183" s="3">
        <v>242</v>
      </c>
      <c r="C183" s="4">
        <v>364</v>
      </c>
      <c r="D183" s="5" t="s">
        <v>287</v>
      </c>
      <c r="E183" s="6" t="s">
        <v>288</v>
      </c>
      <c r="F183" s="1">
        <v>55</v>
      </c>
      <c r="G183" s="1" t="s">
        <v>36</v>
      </c>
      <c r="H183" s="15">
        <v>38.5</v>
      </c>
      <c r="I183" s="1">
        <v>21</v>
      </c>
      <c r="J183" s="16">
        <v>38.18181818181818</v>
      </c>
      <c r="K183" s="16">
        <v>1.5272727272727271</v>
      </c>
      <c r="L183" s="1">
        <v>4</v>
      </c>
      <c r="M183" s="1">
        <v>0</v>
      </c>
      <c r="N183" s="1">
        <v>240</v>
      </c>
      <c r="O183" s="1" t="s">
        <v>37</v>
      </c>
      <c r="P183" s="1">
        <v>312</v>
      </c>
      <c r="Q183" s="1">
        <v>5.2</v>
      </c>
      <c r="R183" s="2">
        <v>4</v>
      </c>
      <c r="S183" s="2">
        <v>59.2</v>
      </c>
      <c r="T183" s="1">
        <v>299.2</v>
      </c>
      <c r="U183" s="2">
        <v>113</v>
      </c>
      <c r="V183" s="2">
        <v>4.5199999999999996</v>
      </c>
      <c r="W183" s="1">
        <v>48</v>
      </c>
      <c r="X183" s="1" t="s">
        <v>38</v>
      </c>
      <c r="Y183" s="1">
        <v>34</v>
      </c>
      <c r="Z183" s="1">
        <v>32</v>
      </c>
      <c r="AA183" s="2">
        <v>66.666666666666671</v>
      </c>
      <c r="AB183" s="2">
        <v>2.666666666666667</v>
      </c>
      <c r="AC183" s="1">
        <v>12</v>
      </c>
      <c r="AD183" s="1">
        <v>0</v>
      </c>
      <c r="AE183" s="1">
        <v>720</v>
      </c>
      <c r="AF183" s="1">
        <v>3000</v>
      </c>
      <c r="AG183" s="1">
        <v>936</v>
      </c>
      <c r="AH183" s="2">
        <v>15.6</v>
      </c>
      <c r="AI183" s="2">
        <v>13</v>
      </c>
      <c r="AJ183" s="2">
        <v>35</v>
      </c>
      <c r="AK183" s="1">
        <v>815</v>
      </c>
      <c r="AL183" s="2">
        <v>130.20833333333334</v>
      </c>
      <c r="AM183" s="2">
        <v>5.208333333333333</v>
      </c>
      <c r="AN183" s="17">
        <v>348.05681818181824</v>
      </c>
      <c r="AO183" s="17">
        <v>13.922272727272727</v>
      </c>
    </row>
    <row r="184" spans="1:41">
      <c r="A184" s="24">
        <v>179</v>
      </c>
      <c r="B184" s="3">
        <v>243</v>
      </c>
      <c r="C184" s="4">
        <v>1406</v>
      </c>
      <c r="D184" s="5" t="s">
        <v>289</v>
      </c>
      <c r="E184" s="6" t="s">
        <v>290</v>
      </c>
      <c r="F184" s="1">
        <v>55</v>
      </c>
      <c r="G184" s="1" t="s">
        <v>36</v>
      </c>
      <c r="H184" s="15">
        <v>38.5</v>
      </c>
      <c r="I184" s="1">
        <v>6</v>
      </c>
      <c r="J184" s="16">
        <v>10.909090909090908</v>
      </c>
      <c r="K184" s="16">
        <v>0.43636363636363634</v>
      </c>
      <c r="L184" s="1">
        <v>4</v>
      </c>
      <c r="M184" s="1">
        <v>0</v>
      </c>
      <c r="N184" s="1">
        <v>240</v>
      </c>
      <c r="O184" s="1" t="s">
        <v>37</v>
      </c>
      <c r="P184" s="1">
        <v>312</v>
      </c>
      <c r="Q184" s="1">
        <v>5.2</v>
      </c>
      <c r="R184" s="2">
        <v>3</v>
      </c>
      <c r="S184" s="2">
        <v>20.14</v>
      </c>
      <c r="T184" s="1">
        <v>200.14</v>
      </c>
      <c r="U184" s="2">
        <v>150</v>
      </c>
      <c r="V184" s="2">
        <v>6</v>
      </c>
      <c r="W184" s="1">
        <v>48</v>
      </c>
      <c r="X184" s="1" t="s">
        <v>38</v>
      </c>
      <c r="Y184" s="1">
        <v>34</v>
      </c>
      <c r="Z184" s="1">
        <v>28</v>
      </c>
      <c r="AA184" s="2">
        <v>58.333333333333336</v>
      </c>
      <c r="AB184" s="2">
        <v>2.3333333333333335</v>
      </c>
      <c r="AC184" s="1">
        <v>12</v>
      </c>
      <c r="AD184" s="1">
        <v>0</v>
      </c>
      <c r="AE184" s="1">
        <v>720</v>
      </c>
      <c r="AF184" s="1">
        <v>3000</v>
      </c>
      <c r="AG184" s="1">
        <v>936</v>
      </c>
      <c r="AH184" s="2">
        <v>15.6</v>
      </c>
      <c r="AI184" s="2">
        <v>14</v>
      </c>
      <c r="AJ184" s="2">
        <v>51</v>
      </c>
      <c r="AK184" s="1">
        <v>891</v>
      </c>
      <c r="AL184" s="2">
        <v>114.375</v>
      </c>
      <c r="AM184" s="2">
        <v>4.5750000000000002</v>
      </c>
      <c r="AN184" s="17">
        <v>333.61742424242425</v>
      </c>
      <c r="AO184" s="17">
        <v>13.344696969696969</v>
      </c>
    </row>
    <row r="185" spans="1:41">
      <c r="A185" s="24">
        <v>180</v>
      </c>
      <c r="B185" s="3">
        <v>244</v>
      </c>
      <c r="C185" s="4">
        <v>420</v>
      </c>
      <c r="D185" s="5" t="s">
        <v>291</v>
      </c>
      <c r="E185" s="4">
        <v>1106110321</v>
      </c>
      <c r="F185" s="1">
        <v>55</v>
      </c>
      <c r="G185" s="1" t="s">
        <v>36</v>
      </c>
      <c r="H185" s="15">
        <v>38.5</v>
      </c>
      <c r="I185" s="1">
        <v>34</v>
      </c>
      <c r="J185" s="16">
        <v>61.81818181818182</v>
      </c>
      <c r="K185" s="16">
        <v>2.4727272727272727</v>
      </c>
      <c r="L185" s="1">
        <v>4</v>
      </c>
      <c r="M185" s="1">
        <v>0</v>
      </c>
      <c r="N185" s="1">
        <v>240</v>
      </c>
      <c r="O185" s="1" t="s">
        <v>37</v>
      </c>
      <c r="P185" s="1">
        <v>312</v>
      </c>
      <c r="Q185" s="1">
        <v>5.2</v>
      </c>
      <c r="R185" s="2">
        <v>3</v>
      </c>
      <c r="S185" s="2">
        <v>56.18</v>
      </c>
      <c r="T185" s="1">
        <v>236.18</v>
      </c>
      <c r="U185" s="2">
        <v>150</v>
      </c>
      <c r="V185" s="2">
        <v>6</v>
      </c>
      <c r="W185" s="1">
        <v>48</v>
      </c>
      <c r="X185" s="1" t="s">
        <v>38</v>
      </c>
      <c r="Y185" s="1">
        <v>34</v>
      </c>
      <c r="Z185" s="1">
        <v>23</v>
      </c>
      <c r="AA185" s="2">
        <v>47.916666666666664</v>
      </c>
      <c r="AB185" s="2">
        <v>1.9166666666666665</v>
      </c>
      <c r="AC185" s="1">
        <v>12</v>
      </c>
      <c r="AD185" s="1">
        <v>0</v>
      </c>
      <c r="AE185" s="1">
        <v>720</v>
      </c>
      <c r="AF185" s="1">
        <v>3000</v>
      </c>
      <c r="AG185" s="1">
        <v>936</v>
      </c>
      <c r="AH185" s="2">
        <v>15.6</v>
      </c>
      <c r="AI185" s="2">
        <v>13</v>
      </c>
      <c r="AJ185" s="2">
        <v>33</v>
      </c>
      <c r="AK185" s="1">
        <v>813</v>
      </c>
      <c r="AL185" s="2">
        <v>130.625</v>
      </c>
      <c r="AM185" s="2">
        <v>5.2249999999999996</v>
      </c>
      <c r="AN185" s="17">
        <v>390.3598484848485</v>
      </c>
      <c r="AO185" s="17">
        <v>15.614393939393938</v>
      </c>
    </row>
    <row r="186" spans="1:41">
      <c r="A186" s="24">
        <v>181</v>
      </c>
      <c r="B186" s="3">
        <v>246</v>
      </c>
      <c r="C186" s="4">
        <v>1556</v>
      </c>
      <c r="D186" s="5" t="s">
        <v>292</v>
      </c>
      <c r="E186" s="4">
        <v>1105576456</v>
      </c>
      <c r="F186" s="1">
        <v>55</v>
      </c>
      <c r="G186" s="1" t="s">
        <v>36</v>
      </c>
      <c r="H186" s="15">
        <v>38.5</v>
      </c>
      <c r="I186" s="1">
        <v>27</v>
      </c>
      <c r="J186" s="16">
        <v>49.090909090909093</v>
      </c>
      <c r="K186" s="16">
        <v>1.9636363636363638</v>
      </c>
      <c r="L186" s="1">
        <v>4</v>
      </c>
      <c r="M186" s="1">
        <v>0</v>
      </c>
      <c r="N186" s="1">
        <v>240</v>
      </c>
      <c r="O186" s="1" t="s">
        <v>37</v>
      </c>
      <c r="P186" s="1">
        <v>312</v>
      </c>
      <c r="Q186" s="1">
        <v>5.2</v>
      </c>
      <c r="R186" s="2">
        <v>3</v>
      </c>
      <c r="S186" s="2">
        <v>10.9</v>
      </c>
      <c r="T186" s="1">
        <v>190.9</v>
      </c>
      <c r="U186" s="2">
        <v>150</v>
      </c>
      <c r="V186" s="2">
        <v>6</v>
      </c>
      <c r="W186" s="1">
        <v>48</v>
      </c>
      <c r="X186" s="1" t="s">
        <v>38</v>
      </c>
      <c r="Y186" s="1">
        <v>34</v>
      </c>
      <c r="Z186" s="1">
        <v>15</v>
      </c>
      <c r="AA186" s="2">
        <v>31.25</v>
      </c>
      <c r="AB186" s="2">
        <v>1.25</v>
      </c>
      <c r="AC186" s="1">
        <v>12</v>
      </c>
      <c r="AD186" s="1">
        <v>0</v>
      </c>
      <c r="AE186" s="1">
        <v>720</v>
      </c>
      <c r="AF186" s="1">
        <v>3000</v>
      </c>
      <c r="AG186" s="1">
        <v>936</v>
      </c>
      <c r="AH186" s="2">
        <v>15.6</v>
      </c>
      <c r="AI186" s="2">
        <v>16</v>
      </c>
      <c r="AJ186" s="2">
        <v>4</v>
      </c>
      <c r="AK186" s="1">
        <v>964</v>
      </c>
      <c r="AL186" s="2">
        <v>99.166666666666657</v>
      </c>
      <c r="AM186" s="2">
        <v>3.9666666666666668</v>
      </c>
      <c r="AN186" s="17">
        <v>329.50757575757575</v>
      </c>
      <c r="AO186" s="17">
        <v>13.180303030303032</v>
      </c>
    </row>
    <row r="187" spans="1:41">
      <c r="A187" s="24">
        <v>182</v>
      </c>
      <c r="B187" s="3">
        <v>247</v>
      </c>
      <c r="C187" s="4">
        <v>1565</v>
      </c>
      <c r="D187" s="5" t="s">
        <v>293</v>
      </c>
      <c r="E187" s="4">
        <v>1106043191</v>
      </c>
      <c r="F187" s="1">
        <v>55</v>
      </c>
      <c r="G187" s="1" t="s">
        <v>36</v>
      </c>
      <c r="H187" s="15">
        <v>38.5</v>
      </c>
      <c r="I187" s="1">
        <v>35</v>
      </c>
      <c r="J187" s="16">
        <v>63.636363636363633</v>
      </c>
      <c r="K187" s="16">
        <v>2.5454545454545454</v>
      </c>
      <c r="L187" s="1">
        <v>4</v>
      </c>
      <c r="M187" s="1">
        <v>0</v>
      </c>
      <c r="N187" s="1">
        <v>240</v>
      </c>
      <c r="O187" s="1" t="s">
        <v>37</v>
      </c>
      <c r="P187" s="1">
        <v>312</v>
      </c>
      <c r="Q187" s="1">
        <v>5.2</v>
      </c>
      <c r="R187" s="2">
        <v>4</v>
      </c>
      <c r="S187" s="2">
        <v>31.24</v>
      </c>
      <c r="T187" s="1">
        <v>271.24</v>
      </c>
      <c r="U187" s="2">
        <v>130.47499999999999</v>
      </c>
      <c r="V187" s="2">
        <v>5.2189999999999994</v>
      </c>
      <c r="W187" s="1">
        <v>48</v>
      </c>
      <c r="X187" s="1" t="s">
        <v>38</v>
      </c>
      <c r="Y187" s="1">
        <v>34</v>
      </c>
      <c r="Z187" s="1">
        <v>45</v>
      </c>
      <c r="AA187" s="2">
        <v>93.75</v>
      </c>
      <c r="AB187" s="2">
        <v>3.75</v>
      </c>
      <c r="AC187" s="1">
        <v>12</v>
      </c>
      <c r="AD187" s="1">
        <v>0</v>
      </c>
      <c r="AE187" s="1">
        <v>720</v>
      </c>
      <c r="AF187" s="1">
        <v>3000</v>
      </c>
      <c r="AG187" s="1">
        <v>936</v>
      </c>
      <c r="AH187" s="2">
        <v>15.6</v>
      </c>
      <c r="AI187" s="2">
        <v>13</v>
      </c>
      <c r="AJ187" s="2">
        <v>18</v>
      </c>
      <c r="AK187" s="1">
        <v>798</v>
      </c>
      <c r="AL187" s="2">
        <v>133.75</v>
      </c>
      <c r="AM187" s="2">
        <v>5.35</v>
      </c>
      <c r="AN187" s="17">
        <v>421.61136363636365</v>
      </c>
      <c r="AO187" s="17">
        <v>16.864454545454542</v>
      </c>
    </row>
    <row r="188" spans="1:41">
      <c r="A188" s="24">
        <v>183</v>
      </c>
      <c r="B188" s="3">
        <v>248</v>
      </c>
      <c r="C188" s="4">
        <v>116</v>
      </c>
      <c r="D188" s="5" t="s">
        <v>294</v>
      </c>
      <c r="E188" s="4">
        <v>1105703902</v>
      </c>
      <c r="F188" s="1">
        <v>55</v>
      </c>
      <c r="G188" s="1" t="s">
        <v>36</v>
      </c>
      <c r="H188" s="15">
        <v>38.5</v>
      </c>
      <c r="I188" s="1">
        <v>35</v>
      </c>
      <c r="J188" s="16">
        <v>63.636363636363633</v>
      </c>
      <c r="K188" s="16">
        <v>2.5454545454545454</v>
      </c>
      <c r="L188" s="1">
        <v>4</v>
      </c>
      <c r="M188" s="1">
        <v>0</v>
      </c>
      <c r="N188" s="1">
        <v>240</v>
      </c>
      <c r="O188" s="1" t="s">
        <v>37</v>
      </c>
      <c r="P188" s="1">
        <v>312</v>
      </c>
      <c r="Q188" s="1">
        <v>5.2</v>
      </c>
      <c r="R188" s="2">
        <v>2</v>
      </c>
      <c r="S188" s="2">
        <v>34.200000000000003</v>
      </c>
      <c r="T188" s="1">
        <v>154.19999999999999</v>
      </c>
      <c r="U188" s="2">
        <v>150</v>
      </c>
      <c r="V188" s="2">
        <v>6</v>
      </c>
      <c r="W188" s="1">
        <v>48</v>
      </c>
      <c r="X188" s="1" t="s">
        <v>38</v>
      </c>
      <c r="Y188" s="1">
        <v>34</v>
      </c>
      <c r="Z188" s="1">
        <v>38</v>
      </c>
      <c r="AA188" s="2">
        <v>79.166666666666671</v>
      </c>
      <c r="AB188" s="2">
        <v>3.166666666666667</v>
      </c>
      <c r="AC188" s="1">
        <v>12</v>
      </c>
      <c r="AD188" s="1">
        <v>0</v>
      </c>
      <c r="AE188" s="1">
        <v>720</v>
      </c>
      <c r="AF188" s="1">
        <v>3000</v>
      </c>
      <c r="AG188" s="1">
        <v>936</v>
      </c>
      <c r="AH188" s="2">
        <v>15.6</v>
      </c>
      <c r="AI188" s="2">
        <v>12</v>
      </c>
      <c r="AJ188" s="2">
        <v>4</v>
      </c>
      <c r="AK188" s="1">
        <v>724</v>
      </c>
      <c r="AL188" s="2">
        <v>149.16666666666666</v>
      </c>
      <c r="AM188" s="2">
        <v>5.9666666666666668</v>
      </c>
      <c r="AN188" s="17">
        <v>441.969696969697</v>
      </c>
      <c r="AO188" s="17">
        <v>17.67878787878788</v>
      </c>
    </row>
    <row r="189" spans="1:41">
      <c r="A189" s="24">
        <v>184</v>
      </c>
      <c r="B189" s="3">
        <v>249</v>
      </c>
      <c r="C189" s="4">
        <v>502</v>
      </c>
      <c r="D189" s="5" t="s">
        <v>295</v>
      </c>
      <c r="E189" s="4">
        <v>1105615213</v>
      </c>
      <c r="F189" s="1">
        <v>55</v>
      </c>
      <c r="G189" s="1" t="s">
        <v>36</v>
      </c>
      <c r="H189" s="15">
        <v>38.5</v>
      </c>
      <c r="I189" s="1">
        <v>36</v>
      </c>
      <c r="J189" s="16">
        <v>65.454545454545453</v>
      </c>
      <c r="K189" s="16">
        <v>2.6181818181818182</v>
      </c>
      <c r="L189" s="1">
        <v>4</v>
      </c>
      <c r="M189" s="1">
        <v>0</v>
      </c>
      <c r="N189" s="1">
        <v>240</v>
      </c>
      <c r="O189" s="1" t="s">
        <v>37</v>
      </c>
      <c r="P189" s="1">
        <v>312</v>
      </c>
      <c r="Q189" s="1">
        <v>5.2</v>
      </c>
      <c r="R189" s="2">
        <v>0</v>
      </c>
      <c r="S189" s="2">
        <v>0</v>
      </c>
      <c r="T189" s="1">
        <v>0</v>
      </c>
      <c r="U189" s="2">
        <v>0</v>
      </c>
      <c r="V189" s="2">
        <v>0</v>
      </c>
      <c r="W189" s="1">
        <v>48</v>
      </c>
      <c r="X189" s="1" t="s">
        <v>38</v>
      </c>
      <c r="Y189" s="1">
        <v>34</v>
      </c>
      <c r="Z189" s="1">
        <v>45</v>
      </c>
      <c r="AA189" s="2">
        <v>93.75</v>
      </c>
      <c r="AB189" s="2">
        <v>3.75</v>
      </c>
      <c r="AC189" s="1">
        <v>12</v>
      </c>
      <c r="AD189" s="1">
        <v>0</v>
      </c>
      <c r="AE189" s="1">
        <v>720</v>
      </c>
      <c r="AF189" s="1">
        <v>3000</v>
      </c>
      <c r="AG189" s="1">
        <v>936</v>
      </c>
      <c r="AH189" s="2">
        <v>15.6</v>
      </c>
      <c r="AI189" s="2">
        <v>14</v>
      </c>
      <c r="AJ189" s="2">
        <v>37</v>
      </c>
      <c r="AK189" s="1">
        <v>877</v>
      </c>
      <c r="AL189" s="2">
        <v>117.29166666666666</v>
      </c>
      <c r="AM189" s="2">
        <v>4.6916666666666664</v>
      </c>
      <c r="AN189" s="17">
        <v>276.49621212121212</v>
      </c>
      <c r="AO189" s="17">
        <v>11.059848484848484</v>
      </c>
    </row>
    <row r="190" spans="1:41">
      <c r="A190" s="24">
        <v>185</v>
      </c>
      <c r="B190" s="3">
        <v>253</v>
      </c>
      <c r="C190" s="4">
        <v>596</v>
      </c>
      <c r="D190" s="5" t="s">
        <v>296</v>
      </c>
      <c r="E190" s="4">
        <v>1722893565</v>
      </c>
      <c r="F190" s="1">
        <v>55</v>
      </c>
      <c r="G190" s="1" t="s">
        <v>36</v>
      </c>
      <c r="H190" s="15">
        <v>38.5</v>
      </c>
      <c r="I190" s="1">
        <v>35</v>
      </c>
      <c r="J190" s="16">
        <v>63.636363636363633</v>
      </c>
      <c r="K190" s="16">
        <v>2.5454545454545454</v>
      </c>
      <c r="L190" s="1">
        <v>4</v>
      </c>
      <c r="M190" s="1">
        <v>0</v>
      </c>
      <c r="N190" s="1">
        <v>240</v>
      </c>
      <c r="O190" s="1" t="s">
        <v>37</v>
      </c>
      <c r="P190" s="1">
        <v>312</v>
      </c>
      <c r="Q190" s="1">
        <v>5.2</v>
      </c>
      <c r="R190" s="2">
        <v>2</v>
      </c>
      <c r="S190" s="2">
        <v>14.16</v>
      </c>
      <c r="T190" s="1">
        <v>134.16</v>
      </c>
      <c r="U190" s="2">
        <v>150</v>
      </c>
      <c r="V190" s="2">
        <v>6</v>
      </c>
      <c r="W190" s="1">
        <v>48</v>
      </c>
      <c r="X190" s="1" t="s">
        <v>38</v>
      </c>
      <c r="Y190" s="1">
        <v>34</v>
      </c>
      <c r="Z190" s="1">
        <v>47</v>
      </c>
      <c r="AA190" s="2">
        <v>97.916666666666671</v>
      </c>
      <c r="AB190" s="2">
        <v>3.916666666666667</v>
      </c>
      <c r="AC190" s="1">
        <v>12</v>
      </c>
      <c r="AD190" s="1">
        <v>0</v>
      </c>
      <c r="AE190" s="1">
        <v>720</v>
      </c>
      <c r="AF190" s="1">
        <v>3000</v>
      </c>
      <c r="AG190" s="1">
        <v>936</v>
      </c>
      <c r="AH190" s="2">
        <v>15.6</v>
      </c>
      <c r="AI190" s="2">
        <v>14</v>
      </c>
      <c r="AJ190" s="2">
        <v>4</v>
      </c>
      <c r="AK190" s="1">
        <v>844</v>
      </c>
      <c r="AL190" s="2">
        <v>124.16666666666666</v>
      </c>
      <c r="AM190" s="2">
        <v>4.9666666666666668</v>
      </c>
      <c r="AN190" s="17">
        <v>435.719696969697</v>
      </c>
      <c r="AO190" s="17">
        <v>17.42878787878788</v>
      </c>
    </row>
    <row r="191" spans="1:41">
      <c r="A191" s="24">
        <v>186</v>
      </c>
      <c r="B191" s="3">
        <v>254</v>
      </c>
      <c r="C191" s="4">
        <v>422</v>
      </c>
      <c r="D191" s="5" t="s">
        <v>297</v>
      </c>
      <c r="E191" s="4">
        <v>1105899528</v>
      </c>
      <c r="F191" s="1">
        <v>55</v>
      </c>
      <c r="G191" s="1" t="s">
        <v>36</v>
      </c>
      <c r="H191" s="15">
        <v>38.5</v>
      </c>
      <c r="I191" s="1">
        <v>32</v>
      </c>
      <c r="J191" s="16">
        <v>58.18181818181818</v>
      </c>
      <c r="K191" s="16">
        <v>2.3272727272727272</v>
      </c>
      <c r="L191" s="1">
        <v>4</v>
      </c>
      <c r="M191" s="1">
        <v>0</v>
      </c>
      <c r="N191" s="1">
        <v>240</v>
      </c>
      <c r="O191" s="1" t="s">
        <v>37</v>
      </c>
      <c r="P191" s="1">
        <v>312</v>
      </c>
      <c r="Q191" s="1">
        <v>5.2</v>
      </c>
      <c r="R191" s="2">
        <v>0</v>
      </c>
      <c r="S191" s="2">
        <v>0</v>
      </c>
      <c r="T191" s="1">
        <v>0</v>
      </c>
      <c r="U191" s="2">
        <v>0</v>
      </c>
      <c r="V191" s="2">
        <v>0</v>
      </c>
      <c r="W191" s="1">
        <v>48</v>
      </c>
      <c r="X191" s="1" t="s">
        <v>38</v>
      </c>
      <c r="Y191" s="1">
        <v>34</v>
      </c>
      <c r="Z191" s="1">
        <v>32</v>
      </c>
      <c r="AA191" s="2">
        <v>66.666666666666671</v>
      </c>
      <c r="AB191" s="2">
        <v>2.666666666666667</v>
      </c>
      <c r="AC191" s="1">
        <v>12</v>
      </c>
      <c r="AD191" s="1">
        <v>0</v>
      </c>
      <c r="AE191" s="1">
        <v>720</v>
      </c>
      <c r="AF191" s="1">
        <v>3000</v>
      </c>
      <c r="AG191" s="1">
        <v>936</v>
      </c>
      <c r="AH191" s="2">
        <v>15.6</v>
      </c>
      <c r="AI191" s="2">
        <v>13</v>
      </c>
      <c r="AJ191" s="2">
        <v>32</v>
      </c>
      <c r="AK191" s="1">
        <v>812</v>
      </c>
      <c r="AL191" s="2">
        <v>130.83333333333334</v>
      </c>
      <c r="AM191" s="2">
        <v>5.2333333333333334</v>
      </c>
      <c r="AN191" s="17">
        <v>255.68181818181819</v>
      </c>
      <c r="AO191" s="17">
        <v>10.227272727272727</v>
      </c>
    </row>
    <row r="192" spans="1:41">
      <c r="A192" s="24">
        <v>187</v>
      </c>
      <c r="B192" s="3">
        <v>255</v>
      </c>
      <c r="C192" s="4">
        <v>966</v>
      </c>
      <c r="D192" s="5" t="s">
        <v>298</v>
      </c>
      <c r="E192" s="4">
        <v>1150221321</v>
      </c>
      <c r="F192" s="1">
        <v>55</v>
      </c>
      <c r="G192" s="1" t="s">
        <v>36</v>
      </c>
      <c r="H192" s="15">
        <v>38.5</v>
      </c>
      <c r="I192" s="1">
        <v>30</v>
      </c>
      <c r="J192" s="16">
        <v>54.545454545454547</v>
      </c>
      <c r="K192" s="16">
        <v>2.1818181818181817</v>
      </c>
      <c r="L192" s="1">
        <v>4</v>
      </c>
      <c r="M192" s="1">
        <v>0</v>
      </c>
      <c r="N192" s="1">
        <v>240</v>
      </c>
      <c r="O192" s="1" t="s">
        <v>37</v>
      </c>
      <c r="P192" s="1">
        <v>312</v>
      </c>
      <c r="Q192" s="1">
        <v>5.2</v>
      </c>
      <c r="R192" s="2">
        <v>0</v>
      </c>
      <c r="S192" s="2">
        <v>0</v>
      </c>
      <c r="T192" s="1">
        <v>0</v>
      </c>
      <c r="U192" s="2">
        <v>0</v>
      </c>
      <c r="V192" s="2">
        <v>0</v>
      </c>
      <c r="W192" s="1">
        <v>48</v>
      </c>
      <c r="X192" s="1" t="s">
        <v>38</v>
      </c>
      <c r="Y192" s="1">
        <v>34</v>
      </c>
      <c r="Z192" s="1">
        <v>38</v>
      </c>
      <c r="AA192" s="2">
        <v>79.166666666666671</v>
      </c>
      <c r="AB192" s="2">
        <v>3.166666666666667</v>
      </c>
      <c r="AC192" s="1">
        <v>12</v>
      </c>
      <c r="AD192" s="1">
        <v>0</v>
      </c>
      <c r="AE192" s="1">
        <v>720</v>
      </c>
      <c r="AF192" s="1">
        <v>3000</v>
      </c>
      <c r="AG192" s="1">
        <v>936</v>
      </c>
      <c r="AH192" s="2">
        <v>15.6</v>
      </c>
      <c r="AI192" s="2">
        <v>13</v>
      </c>
      <c r="AJ192" s="2">
        <v>29.47</v>
      </c>
      <c r="AK192" s="1">
        <v>809.47</v>
      </c>
      <c r="AL192" s="2">
        <v>131.36041666666668</v>
      </c>
      <c r="AM192" s="2">
        <v>5.2544166666666676</v>
      </c>
      <c r="AN192" s="17">
        <v>265.0725378787879</v>
      </c>
      <c r="AO192" s="17">
        <v>10.602901515151515</v>
      </c>
    </row>
    <row r="193" spans="1:41">
      <c r="A193" s="24">
        <v>188</v>
      </c>
      <c r="B193" s="3">
        <v>256</v>
      </c>
      <c r="C193" s="4">
        <v>452</v>
      </c>
      <c r="D193" s="5" t="s">
        <v>299</v>
      </c>
      <c r="E193" s="4">
        <v>1104121957</v>
      </c>
      <c r="F193" s="1">
        <v>55</v>
      </c>
      <c r="G193" s="1" t="s">
        <v>36</v>
      </c>
      <c r="H193" s="15">
        <v>38.5</v>
      </c>
      <c r="I193" s="1">
        <v>39</v>
      </c>
      <c r="J193" s="16">
        <v>70.909090909090907</v>
      </c>
      <c r="K193" s="16">
        <v>2.8363636363636364</v>
      </c>
      <c r="L193" s="1">
        <v>4</v>
      </c>
      <c r="M193" s="1">
        <v>0</v>
      </c>
      <c r="N193" s="1">
        <v>240</v>
      </c>
      <c r="O193" s="1" t="s">
        <v>37</v>
      </c>
      <c r="P193" s="1">
        <v>312</v>
      </c>
      <c r="Q193" s="1">
        <v>5.2</v>
      </c>
      <c r="R193" s="2">
        <v>2</v>
      </c>
      <c r="S193" s="2">
        <v>57.27</v>
      </c>
      <c r="T193" s="1">
        <v>177.27</v>
      </c>
      <c r="U193" s="2">
        <v>150</v>
      </c>
      <c r="V193" s="2">
        <v>6</v>
      </c>
      <c r="W193" s="1">
        <v>48</v>
      </c>
      <c r="X193" s="1" t="s">
        <v>38</v>
      </c>
      <c r="Y193" s="1">
        <v>34</v>
      </c>
      <c r="Z193" s="1">
        <v>43</v>
      </c>
      <c r="AA193" s="2">
        <v>89.583333333333329</v>
      </c>
      <c r="AB193" s="2">
        <v>3.583333333333333</v>
      </c>
      <c r="AC193" s="1">
        <v>12</v>
      </c>
      <c r="AD193" s="1">
        <v>0</v>
      </c>
      <c r="AE193" s="1">
        <v>720</v>
      </c>
      <c r="AF193" s="1">
        <v>3000</v>
      </c>
      <c r="AG193" s="1">
        <v>936</v>
      </c>
      <c r="AH193" s="2">
        <v>15.6</v>
      </c>
      <c r="AI193" s="2">
        <v>14</v>
      </c>
      <c r="AJ193" s="2">
        <v>52</v>
      </c>
      <c r="AK193" s="1">
        <v>892</v>
      </c>
      <c r="AL193" s="2">
        <v>114.16666666666666</v>
      </c>
      <c r="AM193" s="2">
        <v>4.5666666666666664</v>
      </c>
      <c r="AN193" s="17">
        <v>424.65909090909088</v>
      </c>
      <c r="AO193" s="17">
        <v>16.986363636363635</v>
      </c>
    </row>
    <row r="194" spans="1:41">
      <c r="A194" s="24">
        <v>189</v>
      </c>
      <c r="B194" s="3">
        <v>257</v>
      </c>
      <c r="C194" s="4">
        <v>983</v>
      </c>
      <c r="D194" s="5" t="s">
        <v>300</v>
      </c>
      <c r="E194" s="4">
        <v>1105809691</v>
      </c>
      <c r="F194" s="1">
        <v>55</v>
      </c>
      <c r="G194" s="1" t="s">
        <v>36</v>
      </c>
      <c r="H194" s="15">
        <v>38.5</v>
      </c>
      <c r="I194" s="1">
        <v>15</v>
      </c>
      <c r="J194" s="16">
        <v>27.272727272727273</v>
      </c>
      <c r="K194" s="16">
        <v>1.0909090909090908</v>
      </c>
      <c r="L194" s="1">
        <v>4</v>
      </c>
      <c r="M194" s="1">
        <v>0</v>
      </c>
      <c r="N194" s="1">
        <v>240</v>
      </c>
      <c r="O194" s="1" t="s">
        <v>37</v>
      </c>
      <c r="P194" s="1">
        <v>312</v>
      </c>
      <c r="Q194" s="1">
        <v>5.2</v>
      </c>
      <c r="R194" s="2">
        <v>0</v>
      </c>
      <c r="S194" s="2">
        <v>0</v>
      </c>
      <c r="T194" s="1">
        <v>0</v>
      </c>
      <c r="U194" s="2">
        <v>0</v>
      </c>
      <c r="V194" s="2">
        <v>0</v>
      </c>
      <c r="W194" s="1">
        <v>48</v>
      </c>
      <c r="X194" s="1" t="s">
        <v>38</v>
      </c>
      <c r="Y194" s="1">
        <v>34</v>
      </c>
      <c r="Z194" s="1">
        <v>20</v>
      </c>
      <c r="AA194" s="2">
        <v>41.666666666666664</v>
      </c>
      <c r="AB194" s="2">
        <v>1.6666666666666665</v>
      </c>
      <c r="AC194" s="1">
        <v>12</v>
      </c>
      <c r="AD194" s="1">
        <v>0</v>
      </c>
      <c r="AE194" s="1">
        <v>720</v>
      </c>
      <c r="AF194" s="1">
        <v>3000</v>
      </c>
      <c r="AG194" s="1">
        <v>936</v>
      </c>
      <c r="AH194" s="2">
        <v>15.6</v>
      </c>
      <c r="AI194" s="2">
        <v>15</v>
      </c>
      <c r="AJ194" s="2">
        <v>18</v>
      </c>
      <c r="AK194" s="1">
        <v>918</v>
      </c>
      <c r="AL194" s="2">
        <v>108.75</v>
      </c>
      <c r="AM194" s="2">
        <v>4.3499999999999996</v>
      </c>
      <c r="AN194" s="17">
        <v>177.68939393939394</v>
      </c>
      <c r="AO194" s="17">
        <v>7.1075757575757574</v>
      </c>
    </row>
    <row r="195" spans="1:41">
      <c r="A195" s="24">
        <v>190</v>
      </c>
      <c r="B195" s="3">
        <v>258</v>
      </c>
      <c r="C195" s="4">
        <v>1354</v>
      </c>
      <c r="D195" s="5" t="s">
        <v>301</v>
      </c>
      <c r="E195" s="4">
        <v>1105535734</v>
      </c>
      <c r="F195" s="1">
        <v>55</v>
      </c>
      <c r="G195" s="1" t="s">
        <v>36</v>
      </c>
      <c r="H195" s="15">
        <v>38.5</v>
      </c>
      <c r="I195" s="1">
        <v>32</v>
      </c>
      <c r="J195" s="16">
        <v>58.18181818181818</v>
      </c>
      <c r="K195" s="16">
        <v>2.3272727272727272</v>
      </c>
      <c r="L195" s="1">
        <v>4</v>
      </c>
      <c r="M195" s="1">
        <v>0</v>
      </c>
      <c r="N195" s="1">
        <v>240</v>
      </c>
      <c r="O195" s="1" t="s">
        <v>37</v>
      </c>
      <c r="P195" s="1">
        <v>312</v>
      </c>
      <c r="Q195" s="1">
        <v>5.2</v>
      </c>
      <c r="R195" s="2">
        <v>0</v>
      </c>
      <c r="S195" s="2">
        <v>0</v>
      </c>
      <c r="T195" s="1">
        <v>0</v>
      </c>
      <c r="U195" s="2">
        <v>0</v>
      </c>
      <c r="V195" s="2">
        <v>0</v>
      </c>
      <c r="W195" s="1">
        <v>48</v>
      </c>
      <c r="X195" s="1" t="s">
        <v>38</v>
      </c>
      <c r="Y195" s="1">
        <v>34</v>
      </c>
      <c r="Z195" s="1">
        <v>38</v>
      </c>
      <c r="AA195" s="2">
        <v>79.166666666666671</v>
      </c>
      <c r="AB195" s="2">
        <v>3.166666666666667</v>
      </c>
      <c r="AC195" s="1">
        <v>12</v>
      </c>
      <c r="AD195" s="1">
        <v>0</v>
      </c>
      <c r="AE195" s="1">
        <v>720</v>
      </c>
      <c r="AF195" s="1">
        <v>3000</v>
      </c>
      <c r="AG195" s="1">
        <v>936</v>
      </c>
      <c r="AH195" s="2">
        <v>15.6</v>
      </c>
      <c r="AI195" s="2">
        <v>14</v>
      </c>
      <c r="AJ195" s="2">
        <v>6</v>
      </c>
      <c r="AK195" s="1">
        <v>846</v>
      </c>
      <c r="AL195" s="2">
        <v>123.75</v>
      </c>
      <c r="AM195" s="2">
        <v>4.95</v>
      </c>
      <c r="AN195" s="17">
        <v>261.09848484848487</v>
      </c>
      <c r="AO195" s="17">
        <v>10.443939393939395</v>
      </c>
    </row>
    <row r="196" spans="1:41">
      <c r="A196" s="24">
        <v>191</v>
      </c>
      <c r="B196" s="3">
        <v>259</v>
      </c>
      <c r="C196" s="4">
        <v>1608</v>
      </c>
      <c r="D196" s="5" t="s">
        <v>302</v>
      </c>
      <c r="E196" s="6" t="s">
        <v>303</v>
      </c>
      <c r="F196" s="1">
        <v>55</v>
      </c>
      <c r="G196" s="1" t="s">
        <v>36</v>
      </c>
      <c r="H196" s="15">
        <v>38.5</v>
      </c>
      <c r="I196" s="1">
        <v>40</v>
      </c>
      <c r="J196" s="16">
        <v>72.727272727272734</v>
      </c>
      <c r="K196" s="16">
        <v>2.9090909090909092</v>
      </c>
      <c r="L196" s="1">
        <v>4</v>
      </c>
      <c r="M196" s="1">
        <v>0</v>
      </c>
      <c r="N196" s="1">
        <v>240</v>
      </c>
      <c r="O196" s="1" t="s">
        <v>37</v>
      </c>
      <c r="P196" s="1">
        <v>312</v>
      </c>
      <c r="Q196" s="1">
        <v>5.2</v>
      </c>
      <c r="R196" s="2">
        <v>3</v>
      </c>
      <c r="S196" s="2">
        <v>12.2</v>
      </c>
      <c r="T196" s="1">
        <v>192.2</v>
      </c>
      <c r="U196" s="2">
        <v>150</v>
      </c>
      <c r="V196" s="2">
        <v>6</v>
      </c>
      <c r="W196" s="1">
        <v>48</v>
      </c>
      <c r="X196" s="1" t="s">
        <v>38</v>
      </c>
      <c r="Y196" s="1">
        <v>34</v>
      </c>
      <c r="Z196" s="1">
        <v>40</v>
      </c>
      <c r="AA196" s="2">
        <v>83.333333333333329</v>
      </c>
      <c r="AB196" s="2">
        <v>3.333333333333333</v>
      </c>
      <c r="AC196" s="1">
        <v>12</v>
      </c>
      <c r="AD196" s="1">
        <v>0</v>
      </c>
      <c r="AE196" s="1">
        <v>720</v>
      </c>
      <c r="AF196" s="1">
        <v>3000</v>
      </c>
      <c r="AG196" s="1">
        <v>936</v>
      </c>
      <c r="AH196" s="2">
        <v>15.6</v>
      </c>
      <c r="AI196" s="2">
        <v>13</v>
      </c>
      <c r="AJ196" s="2">
        <v>14</v>
      </c>
      <c r="AK196" s="1">
        <v>794</v>
      </c>
      <c r="AL196" s="2">
        <v>134.58333333333334</v>
      </c>
      <c r="AM196" s="2">
        <v>5.3833333333333337</v>
      </c>
      <c r="AN196" s="17">
        <v>440.64393939393938</v>
      </c>
      <c r="AO196" s="17">
        <v>17.625757575757575</v>
      </c>
    </row>
    <row r="197" spans="1:41">
      <c r="A197" s="24">
        <v>192</v>
      </c>
      <c r="B197" s="3">
        <v>260</v>
      </c>
      <c r="C197" s="4">
        <v>1776</v>
      </c>
      <c r="D197" s="5" t="s">
        <v>304</v>
      </c>
      <c r="E197" s="6" t="s">
        <v>305</v>
      </c>
      <c r="F197" s="1">
        <v>55</v>
      </c>
      <c r="G197" s="1" t="s">
        <v>36</v>
      </c>
      <c r="H197" s="15">
        <v>38.5</v>
      </c>
      <c r="I197" s="1">
        <v>48</v>
      </c>
      <c r="J197" s="16">
        <v>87.272727272727266</v>
      </c>
      <c r="K197" s="16">
        <v>3.4909090909090907</v>
      </c>
      <c r="L197" s="1">
        <v>4</v>
      </c>
      <c r="M197" s="1">
        <v>0</v>
      </c>
      <c r="N197" s="1">
        <v>240</v>
      </c>
      <c r="O197" s="1" t="s">
        <v>37</v>
      </c>
      <c r="P197" s="1">
        <v>312</v>
      </c>
      <c r="Q197" s="1">
        <v>5.2</v>
      </c>
      <c r="R197" s="2">
        <v>0</v>
      </c>
      <c r="S197" s="2">
        <v>0</v>
      </c>
      <c r="T197" s="1">
        <v>0</v>
      </c>
      <c r="U197" s="2">
        <v>0</v>
      </c>
      <c r="V197" s="2">
        <v>0</v>
      </c>
      <c r="W197" s="1">
        <v>48</v>
      </c>
      <c r="X197" s="1" t="s">
        <v>38</v>
      </c>
      <c r="Y197" s="1">
        <v>34</v>
      </c>
      <c r="Z197" s="1">
        <v>50</v>
      </c>
      <c r="AA197" s="2">
        <v>100</v>
      </c>
      <c r="AB197" s="2">
        <v>4</v>
      </c>
      <c r="AC197" s="1">
        <v>12</v>
      </c>
      <c r="AD197" s="1">
        <v>0</v>
      </c>
      <c r="AE197" s="1">
        <v>720</v>
      </c>
      <c r="AF197" s="1">
        <v>3000</v>
      </c>
      <c r="AG197" s="1">
        <v>936</v>
      </c>
      <c r="AH197" s="2">
        <v>15.6</v>
      </c>
      <c r="AI197" s="2">
        <v>0</v>
      </c>
      <c r="AJ197" s="2">
        <v>0</v>
      </c>
      <c r="AK197" s="1">
        <v>0</v>
      </c>
      <c r="AL197" s="2">
        <v>150</v>
      </c>
      <c r="AM197" s="2">
        <v>6</v>
      </c>
      <c r="AN197" s="17">
        <v>337.27272727272725</v>
      </c>
      <c r="AO197" s="17">
        <v>13.49090909090909</v>
      </c>
    </row>
    <row r="198" spans="1:41">
      <c r="A198" s="24">
        <v>193</v>
      </c>
      <c r="B198" s="3">
        <v>263</v>
      </c>
      <c r="C198" s="4">
        <v>607</v>
      </c>
      <c r="D198" s="5" t="s">
        <v>306</v>
      </c>
      <c r="E198" s="6">
        <v>1105803397</v>
      </c>
      <c r="F198" s="1">
        <v>55</v>
      </c>
      <c r="G198" s="1" t="s">
        <v>36</v>
      </c>
      <c r="H198" s="15">
        <v>38.5</v>
      </c>
      <c r="I198" s="1">
        <v>44</v>
      </c>
      <c r="J198" s="16">
        <v>80</v>
      </c>
      <c r="K198" s="16">
        <v>3.2</v>
      </c>
      <c r="L198" s="1">
        <v>4</v>
      </c>
      <c r="M198" s="1">
        <v>0</v>
      </c>
      <c r="N198" s="1">
        <v>240</v>
      </c>
      <c r="O198" s="1" t="s">
        <v>37</v>
      </c>
      <c r="P198" s="1">
        <v>312</v>
      </c>
      <c r="Q198" s="1">
        <v>5.2</v>
      </c>
      <c r="R198" s="2">
        <v>3</v>
      </c>
      <c r="S198" s="2">
        <v>12.28</v>
      </c>
      <c r="T198" s="1">
        <v>192.28</v>
      </c>
      <c r="U198" s="2">
        <v>150</v>
      </c>
      <c r="V198" s="2">
        <v>6</v>
      </c>
      <c r="W198" s="1">
        <v>48</v>
      </c>
      <c r="X198" s="1" t="s">
        <v>38</v>
      </c>
      <c r="Y198" s="1">
        <v>34</v>
      </c>
      <c r="Z198" s="1">
        <v>48</v>
      </c>
      <c r="AA198" s="2">
        <v>100</v>
      </c>
      <c r="AB198" s="2">
        <v>4</v>
      </c>
      <c r="AC198" s="1">
        <v>12</v>
      </c>
      <c r="AD198" s="1">
        <v>0</v>
      </c>
      <c r="AE198" s="1">
        <v>720</v>
      </c>
      <c r="AF198" s="1">
        <v>3000</v>
      </c>
      <c r="AG198" s="1">
        <v>936</v>
      </c>
      <c r="AH198" s="2">
        <v>15.6</v>
      </c>
      <c r="AI198" s="2">
        <v>13</v>
      </c>
      <c r="AJ198" s="2">
        <v>11</v>
      </c>
      <c r="AK198" s="1">
        <v>791</v>
      </c>
      <c r="AL198" s="2">
        <v>135.20833333333334</v>
      </c>
      <c r="AM198" s="2">
        <v>5.4083333333333332</v>
      </c>
      <c r="AN198" s="17">
        <v>465.20833333333337</v>
      </c>
      <c r="AO198" s="17">
        <v>18.608333333333334</v>
      </c>
    </row>
    <row r="199" spans="1:41">
      <c r="A199" s="24">
        <v>194</v>
      </c>
      <c r="B199" s="3">
        <v>264</v>
      </c>
      <c r="C199" s="4">
        <v>350</v>
      </c>
      <c r="D199" s="5" t="s">
        <v>307</v>
      </c>
      <c r="E199" s="6" t="s">
        <v>308</v>
      </c>
      <c r="F199" s="1">
        <v>55</v>
      </c>
      <c r="G199" s="1" t="s">
        <v>36</v>
      </c>
      <c r="H199" s="15">
        <v>38.5</v>
      </c>
      <c r="I199" s="1">
        <v>33</v>
      </c>
      <c r="J199" s="16">
        <v>60</v>
      </c>
      <c r="K199" s="16">
        <v>2.4</v>
      </c>
      <c r="L199" s="1">
        <v>4</v>
      </c>
      <c r="M199" s="1">
        <v>0</v>
      </c>
      <c r="N199" s="1">
        <v>240</v>
      </c>
      <c r="O199" s="1" t="s">
        <v>37</v>
      </c>
      <c r="P199" s="1">
        <v>312</v>
      </c>
      <c r="Q199" s="1">
        <v>5.2</v>
      </c>
      <c r="R199" s="2">
        <v>0</v>
      </c>
      <c r="S199" s="2">
        <v>0</v>
      </c>
      <c r="T199" s="1">
        <v>0</v>
      </c>
      <c r="U199" s="2">
        <v>0</v>
      </c>
      <c r="V199" s="2">
        <v>0</v>
      </c>
      <c r="W199" s="1">
        <v>48</v>
      </c>
      <c r="X199" s="1" t="s">
        <v>38</v>
      </c>
      <c r="Y199" s="1">
        <v>34</v>
      </c>
      <c r="Z199" s="1">
        <v>26</v>
      </c>
      <c r="AA199" s="2">
        <v>54.166666666666664</v>
      </c>
      <c r="AB199" s="2">
        <v>2.1666666666666665</v>
      </c>
      <c r="AC199" s="1">
        <v>12</v>
      </c>
      <c r="AD199" s="1">
        <v>0</v>
      </c>
      <c r="AE199" s="1">
        <v>720</v>
      </c>
      <c r="AF199" s="1">
        <v>3000</v>
      </c>
      <c r="AG199" s="1">
        <v>936</v>
      </c>
      <c r="AH199" s="2">
        <v>15.6</v>
      </c>
      <c r="AI199" s="2">
        <v>15</v>
      </c>
      <c r="AJ199" s="2">
        <v>2</v>
      </c>
      <c r="AK199" s="1">
        <v>902</v>
      </c>
      <c r="AL199" s="2">
        <v>112.08333333333334</v>
      </c>
      <c r="AM199" s="2">
        <v>4.4833333333333334</v>
      </c>
      <c r="AN199" s="17">
        <v>226.25</v>
      </c>
      <c r="AO199" s="17">
        <v>9.0500000000000007</v>
      </c>
    </row>
    <row r="200" spans="1:41">
      <c r="A200" s="24">
        <v>195</v>
      </c>
      <c r="B200" s="3">
        <v>265</v>
      </c>
      <c r="C200" s="4">
        <v>496</v>
      </c>
      <c r="D200" s="5" t="s">
        <v>309</v>
      </c>
      <c r="E200" s="4">
        <v>1105147795</v>
      </c>
      <c r="F200" s="1">
        <v>55</v>
      </c>
      <c r="G200" s="1" t="s">
        <v>36</v>
      </c>
      <c r="H200" s="15">
        <v>38.5</v>
      </c>
      <c r="I200" s="1">
        <v>46</v>
      </c>
      <c r="J200" s="16">
        <v>83.63636363636364</v>
      </c>
      <c r="K200" s="16">
        <v>3.3454545454545457</v>
      </c>
      <c r="L200" s="1">
        <v>4</v>
      </c>
      <c r="M200" s="1">
        <v>0</v>
      </c>
      <c r="N200" s="1">
        <v>240</v>
      </c>
      <c r="O200" s="1" t="s">
        <v>37</v>
      </c>
      <c r="P200" s="1">
        <v>312</v>
      </c>
      <c r="Q200" s="1">
        <v>5.2</v>
      </c>
      <c r="R200" s="2">
        <v>3</v>
      </c>
      <c r="S200" s="2">
        <v>15.24</v>
      </c>
      <c r="T200" s="1">
        <v>195.24</v>
      </c>
      <c r="U200" s="2">
        <v>150</v>
      </c>
      <c r="V200" s="2">
        <v>6</v>
      </c>
      <c r="W200" s="1">
        <v>48</v>
      </c>
      <c r="X200" s="1" t="s">
        <v>38</v>
      </c>
      <c r="Y200" s="1">
        <v>34</v>
      </c>
      <c r="Z200" s="1">
        <v>45</v>
      </c>
      <c r="AA200" s="2">
        <v>93.75</v>
      </c>
      <c r="AB200" s="2">
        <v>3.75</v>
      </c>
      <c r="AC200" s="1">
        <v>12</v>
      </c>
      <c r="AD200" s="1">
        <v>0</v>
      </c>
      <c r="AE200" s="1">
        <v>720</v>
      </c>
      <c r="AF200" s="1">
        <v>3000</v>
      </c>
      <c r="AG200" s="1">
        <v>936</v>
      </c>
      <c r="AH200" s="2">
        <v>15.6</v>
      </c>
      <c r="AI200" s="2">
        <v>11</v>
      </c>
      <c r="AJ200" s="2">
        <v>35</v>
      </c>
      <c r="AK200" s="1">
        <v>695</v>
      </c>
      <c r="AL200" s="2">
        <v>150</v>
      </c>
      <c r="AM200" s="2">
        <v>6</v>
      </c>
      <c r="AN200" s="17">
        <v>477.38636363636363</v>
      </c>
      <c r="AO200" s="17">
        <v>19.095454545454544</v>
      </c>
    </row>
    <row r="201" spans="1:41">
      <c r="A201" s="24">
        <v>196</v>
      </c>
      <c r="B201" s="3">
        <v>266</v>
      </c>
      <c r="C201" s="4">
        <v>729</v>
      </c>
      <c r="D201" s="5" t="s">
        <v>310</v>
      </c>
      <c r="E201" s="6" t="s">
        <v>311</v>
      </c>
      <c r="F201" s="1">
        <v>55</v>
      </c>
      <c r="G201" s="1" t="s">
        <v>36</v>
      </c>
      <c r="H201" s="15">
        <v>38.5</v>
      </c>
      <c r="I201" s="1">
        <v>28</v>
      </c>
      <c r="J201" s="16">
        <v>50.909090909090907</v>
      </c>
      <c r="K201" s="16">
        <v>2.0363636363636362</v>
      </c>
      <c r="L201" s="1">
        <v>4</v>
      </c>
      <c r="M201" s="1">
        <v>0</v>
      </c>
      <c r="N201" s="1">
        <v>240</v>
      </c>
      <c r="O201" s="1" t="s">
        <v>37</v>
      </c>
      <c r="P201" s="1">
        <v>312</v>
      </c>
      <c r="Q201" s="1">
        <v>5.2</v>
      </c>
      <c r="R201" s="2">
        <v>0</v>
      </c>
      <c r="S201" s="2">
        <v>0</v>
      </c>
      <c r="T201" s="1">
        <v>0</v>
      </c>
      <c r="U201" s="2">
        <v>0</v>
      </c>
      <c r="V201" s="2">
        <v>0</v>
      </c>
      <c r="W201" s="1">
        <v>48</v>
      </c>
      <c r="X201" s="1" t="s">
        <v>38</v>
      </c>
      <c r="Y201" s="1">
        <v>34</v>
      </c>
      <c r="Z201" s="1">
        <v>32</v>
      </c>
      <c r="AA201" s="2">
        <v>66.666666666666671</v>
      </c>
      <c r="AB201" s="2">
        <v>2.666666666666667</v>
      </c>
      <c r="AC201" s="1">
        <v>12</v>
      </c>
      <c r="AD201" s="1">
        <v>0</v>
      </c>
      <c r="AE201" s="1">
        <v>720</v>
      </c>
      <c r="AF201" s="1">
        <v>3000</v>
      </c>
      <c r="AG201" s="1">
        <v>936</v>
      </c>
      <c r="AH201" s="2">
        <v>15.6</v>
      </c>
      <c r="AI201" s="2">
        <v>15</v>
      </c>
      <c r="AJ201" s="2">
        <v>17</v>
      </c>
      <c r="AK201" s="1">
        <v>917</v>
      </c>
      <c r="AL201" s="2">
        <v>108.95833333333334</v>
      </c>
      <c r="AM201" s="2">
        <v>4.3583333333333334</v>
      </c>
      <c r="AN201" s="17">
        <v>226.53409090909093</v>
      </c>
      <c r="AO201" s="17">
        <v>9.0613636363636374</v>
      </c>
    </row>
    <row r="202" spans="1:41">
      <c r="A202" s="24">
        <v>197</v>
      </c>
      <c r="B202" s="3">
        <v>267</v>
      </c>
      <c r="C202" s="4">
        <v>451</v>
      </c>
      <c r="D202" s="5" t="s">
        <v>312</v>
      </c>
      <c r="E202" s="4">
        <v>1105230328</v>
      </c>
      <c r="F202" s="1">
        <v>55</v>
      </c>
      <c r="G202" s="1" t="s">
        <v>36</v>
      </c>
      <c r="H202" s="15">
        <v>38.5</v>
      </c>
      <c r="I202" s="1">
        <v>26</v>
      </c>
      <c r="J202" s="16">
        <v>47.272727272727273</v>
      </c>
      <c r="K202" s="16">
        <v>1.8909090909090909</v>
      </c>
      <c r="L202" s="1">
        <v>4</v>
      </c>
      <c r="M202" s="1">
        <v>0</v>
      </c>
      <c r="N202" s="1">
        <v>240</v>
      </c>
      <c r="O202" s="1" t="s">
        <v>37</v>
      </c>
      <c r="P202" s="1">
        <v>312</v>
      </c>
      <c r="Q202" s="1">
        <v>5.2</v>
      </c>
      <c r="R202" s="2">
        <v>0</v>
      </c>
      <c r="S202" s="2">
        <v>0</v>
      </c>
      <c r="T202" s="1">
        <v>0</v>
      </c>
      <c r="U202" s="2">
        <v>0</v>
      </c>
      <c r="V202" s="2">
        <v>0</v>
      </c>
      <c r="W202" s="1">
        <v>48</v>
      </c>
      <c r="X202" s="1" t="s">
        <v>38</v>
      </c>
      <c r="Y202" s="1">
        <v>34</v>
      </c>
      <c r="Z202" s="1">
        <v>27</v>
      </c>
      <c r="AA202" s="2">
        <v>56.25</v>
      </c>
      <c r="AB202" s="2">
        <v>2.25</v>
      </c>
      <c r="AC202" s="1">
        <v>12</v>
      </c>
      <c r="AD202" s="1">
        <v>0</v>
      </c>
      <c r="AE202" s="1">
        <v>720</v>
      </c>
      <c r="AF202" s="1">
        <v>3000</v>
      </c>
      <c r="AG202" s="1">
        <v>936</v>
      </c>
      <c r="AH202" s="2">
        <v>15.6</v>
      </c>
      <c r="AI202" s="2">
        <v>13</v>
      </c>
      <c r="AJ202" s="2">
        <v>37</v>
      </c>
      <c r="AK202" s="1">
        <v>817</v>
      </c>
      <c r="AL202" s="2">
        <v>129.79166666666666</v>
      </c>
      <c r="AM202" s="2">
        <v>5.1916666666666664</v>
      </c>
      <c r="AN202" s="17">
        <v>233.31439393939394</v>
      </c>
      <c r="AO202" s="17">
        <v>9.3325757575757571</v>
      </c>
    </row>
    <row r="203" spans="1:41">
      <c r="A203" s="24">
        <v>198</v>
      </c>
      <c r="B203" s="3">
        <v>270</v>
      </c>
      <c r="C203" s="4">
        <v>877</v>
      </c>
      <c r="D203" s="5" t="s">
        <v>313</v>
      </c>
      <c r="E203" s="4">
        <v>1104891674</v>
      </c>
      <c r="F203" s="1">
        <v>55</v>
      </c>
      <c r="G203" s="1" t="s">
        <v>36</v>
      </c>
      <c r="H203" s="15">
        <v>38.5</v>
      </c>
      <c r="I203" s="1">
        <v>33</v>
      </c>
      <c r="J203" s="16">
        <v>60</v>
      </c>
      <c r="K203" s="16">
        <v>2.4</v>
      </c>
      <c r="L203" s="1">
        <v>4</v>
      </c>
      <c r="M203" s="1">
        <v>0</v>
      </c>
      <c r="N203" s="1">
        <v>240</v>
      </c>
      <c r="O203" s="1" t="s">
        <v>37</v>
      </c>
      <c r="P203" s="1">
        <v>312</v>
      </c>
      <c r="Q203" s="1">
        <v>5.2</v>
      </c>
      <c r="R203" s="2">
        <v>4</v>
      </c>
      <c r="S203" s="2">
        <v>30.24</v>
      </c>
      <c r="T203" s="1">
        <v>270.24</v>
      </c>
      <c r="U203" s="2">
        <v>131.1</v>
      </c>
      <c r="V203" s="2">
        <v>5.2439999999999998</v>
      </c>
      <c r="W203" s="1">
        <v>48</v>
      </c>
      <c r="X203" s="1" t="s">
        <v>38</v>
      </c>
      <c r="Y203" s="1">
        <v>34</v>
      </c>
      <c r="Z203" s="1">
        <v>28</v>
      </c>
      <c r="AA203" s="2">
        <v>58.333333333333336</v>
      </c>
      <c r="AB203" s="2">
        <v>2.3333333333333335</v>
      </c>
      <c r="AC203" s="1">
        <v>12</v>
      </c>
      <c r="AD203" s="1">
        <v>0</v>
      </c>
      <c r="AE203" s="1">
        <v>720</v>
      </c>
      <c r="AF203" s="1">
        <v>3000</v>
      </c>
      <c r="AG203" s="1">
        <v>936</v>
      </c>
      <c r="AH203" s="2">
        <v>15.6</v>
      </c>
      <c r="AI203" s="2">
        <v>13</v>
      </c>
      <c r="AJ203" s="2">
        <v>56</v>
      </c>
      <c r="AK203" s="1">
        <v>836</v>
      </c>
      <c r="AL203" s="2">
        <v>125.83333333333334</v>
      </c>
      <c r="AM203" s="2">
        <v>5.0333333333333332</v>
      </c>
      <c r="AN203" s="17">
        <v>375.26666666666665</v>
      </c>
      <c r="AO203" s="17">
        <v>15.010666666666667</v>
      </c>
    </row>
    <row r="204" spans="1:41">
      <c r="A204" s="24">
        <v>199</v>
      </c>
      <c r="B204" s="3">
        <v>271</v>
      </c>
      <c r="C204" s="4">
        <v>386</v>
      </c>
      <c r="D204" s="5" t="s">
        <v>314</v>
      </c>
      <c r="E204" s="6" t="s">
        <v>315</v>
      </c>
      <c r="F204" s="1">
        <v>55</v>
      </c>
      <c r="G204" s="1" t="s">
        <v>36</v>
      </c>
      <c r="H204" s="15">
        <v>38.5</v>
      </c>
      <c r="I204" s="1">
        <v>44</v>
      </c>
      <c r="J204" s="16">
        <v>80</v>
      </c>
      <c r="K204" s="16">
        <v>3.2</v>
      </c>
      <c r="L204" s="1">
        <v>4</v>
      </c>
      <c r="M204" s="1">
        <v>0</v>
      </c>
      <c r="N204" s="1">
        <v>240</v>
      </c>
      <c r="O204" s="1" t="s">
        <v>37</v>
      </c>
      <c r="P204" s="1">
        <v>312</v>
      </c>
      <c r="Q204" s="1">
        <v>5.2</v>
      </c>
      <c r="R204" s="2">
        <v>3</v>
      </c>
      <c r="S204" s="2">
        <v>30.18</v>
      </c>
      <c r="T204" s="1">
        <v>210.18</v>
      </c>
      <c r="U204" s="2">
        <v>150</v>
      </c>
      <c r="V204" s="2">
        <v>6</v>
      </c>
      <c r="W204" s="1">
        <v>48</v>
      </c>
      <c r="X204" s="1" t="s">
        <v>38</v>
      </c>
      <c r="Y204" s="1">
        <v>34</v>
      </c>
      <c r="Z204" s="1">
        <v>38</v>
      </c>
      <c r="AA204" s="2">
        <v>79.166666666666671</v>
      </c>
      <c r="AB204" s="2">
        <v>3.166666666666667</v>
      </c>
      <c r="AC204" s="1">
        <v>12</v>
      </c>
      <c r="AD204" s="1">
        <v>0</v>
      </c>
      <c r="AE204" s="1">
        <v>720</v>
      </c>
      <c r="AF204" s="1">
        <v>3000</v>
      </c>
      <c r="AG204" s="1">
        <v>936</v>
      </c>
      <c r="AH204" s="2">
        <v>15.6</v>
      </c>
      <c r="AI204" s="2">
        <v>0</v>
      </c>
      <c r="AJ204" s="2">
        <v>0</v>
      </c>
      <c r="AK204" s="1">
        <v>0</v>
      </c>
      <c r="AL204" s="2">
        <v>150</v>
      </c>
      <c r="AM204" s="2">
        <v>6</v>
      </c>
      <c r="AN204" s="17">
        <v>459.16666666666669</v>
      </c>
      <c r="AO204" s="17">
        <v>18.366666666666667</v>
      </c>
    </row>
    <row r="205" spans="1:41">
      <c r="A205" s="24">
        <v>200</v>
      </c>
      <c r="B205" s="3">
        <v>272</v>
      </c>
      <c r="C205" s="4">
        <v>1292</v>
      </c>
      <c r="D205" s="5" t="s">
        <v>316</v>
      </c>
      <c r="E205" s="4">
        <v>1105389967</v>
      </c>
      <c r="F205" s="1">
        <v>55</v>
      </c>
      <c r="G205" s="1" t="s">
        <v>36</v>
      </c>
      <c r="H205" s="15">
        <v>38.5</v>
      </c>
      <c r="I205" s="1">
        <v>42</v>
      </c>
      <c r="J205" s="16">
        <v>76.36363636363636</v>
      </c>
      <c r="K205" s="16">
        <v>3.0545454545454542</v>
      </c>
      <c r="L205" s="1">
        <v>4</v>
      </c>
      <c r="M205" s="1">
        <v>0</v>
      </c>
      <c r="N205" s="1">
        <v>240</v>
      </c>
      <c r="O205" s="1" t="s">
        <v>37</v>
      </c>
      <c r="P205" s="1">
        <v>312</v>
      </c>
      <c r="Q205" s="1">
        <v>5.2</v>
      </c>
      <c r="R205" s="2">
        <v>3</v>
      </c>
      <c r="S205" s="2">
        <v>32.4</v>
      </c>
      <c r="T205" s="1">
        <v>212.4</v>
      </c>
      <c r="U205" s="2">
        <v>150</v>
      </c>
      <c r="V205" s="2">
        <v>6</v>
      </c>
      <c r="W205" s="1">
        <v>48</v>
      </c>
      <c r="X205" s="1" t="s">
        <v>38</v>
      </c>
      <c r="Y205" s="1">
        <v>34</v>
      </c>
      <c r="Z205" s="1">
        <v>35</v>
      </c>
      <c r="AA205" s="2">
        <v>72.916666666666671</v>
      </c>
      <c r="AB205" s="2">
        <v>2.916666666666667</v>
      </c>
      <c r="AC205" s="1">
        <v>12</v>
      </c>
      <c r="AD205" s="1">
        <v>0</v>
      </c>
      <c r="AE205" s="1">
        <v>720</v>
      </c>
      <c r="AF205" s="1">
        <v>3000</v>
      </c>
      <c r="AG205" s="1">
        <v>936</v>
      </c>
      <c r="AH205" s="2">
        <v>15.6</v>
      </c>
      <c r="AI205" s="2">
        <v>19</v>
      </c>
      <c r="AJ205" s="2">
        <v>1</v>
      </c>
      <c r="AK205" s="1">
        <v>1141</v>
      </c>
      <c r="AL205" s="2">
        <v>62.291666666666657</v>
      </c>
      <c r="AM205" s="2">
        <v>2.4916666666666663</v>
      </c>
      <c r="AN205" s="17">
        <v>361.57196969696975</v>
      </c>
      <c r="AO205" s="17">
        <v>14.46287878787879</v>
      </c>
    </row>
    <row r="206" spans="1:41">
      <c r="A206" s="24">
        <v>201</v>
      </c>
      <c r="B206" s="3">
        <v>274</v>
      </c>
      <c r="C206" s="4">
        <v>153</v>
      </c>
      <c r="D206" s="5" t="s">
        <v>317</v>
      </c>
      <c r="E206" s="4">
        <v>1150084315</v>
      </c>
      <c r="F206" s="1">
        <v>55</v>
      </c>
      <c r="G206" s="1" t="s">
        <v>36</v>
      </c>
      <c r="H206" s="15">
        <v>38.5</v>
      </c>
      <c r="I206" s="1">
        <v>25</v>
      </c>
      <c r="J206" s="16">
        <v>45.454545454545453</v>
      </c>
      <c r="K206" s="16">
        <v>1.8181818181818181</v>
      </c>
      <c r="L206" s="1">
        <v>4</v>
      </c>
      <c r="M206" s="1">
        <v>0</v>
      </c>
      <c r="N206" s="1">
        <v>240</v>
      </c>
      <c r="O206" s="1" t="s">
        <v>37</v>
      </c>
      <c r="P206" s="1">
        <v>312</v>
      </c>
      <c r="Q206" s="1">
        <v>5.2</v>
      </c>
      <c r="R206" s="2">
        <v>3</v>
      </c>
      <c r="S206" s="2">
        <v>14.26</v>
      </c>
      <c r="T206" s="1">
        <v>194.26</v>
      </c>
      <c r="U206" s="2">
        <v>150</v>
      </c>
      <c r="V206" s="2">
        <v>6</v>
      </c>
      <c r="W206" s="1">
        <v>48</v>
      </c>
      <c r="X206" s="1" t="s">
        <v>38</v>
      </c>
      <c r="Y206" s="1">
        <v>34</v>
      </c>
      <c r="Z206" s="1">
        <v>30</v>
      </c>
      <c r="AA206" s="2">
        <v>62.5</v>
      </c>
      <c r="AB206" s="2">
        <v>2.5</v>
      </c>
      <c r="AC206" s="1">
        <v>12</v>
      </c>
      <c r="AD206" s="1">
        <v>0</v>
      </c>
      <c r="AE206" s="1">
        <v>720</v>
      </c>
      <c r="AF206" s="1">
        <v>3000</v>
      </c>
      <c r="AG206" s="1">
        <v>936</v>
      </c>
      <c r="AH206" s="2">
        <v>15.6</v>
      </c>
      <c r="AI206" s="2">
        <v>18</v>
      </c>
      <c r="AJ206" s="2">
        <v>52</v>
      </c>
      <c r="AK206" s="1">
        <v>1132</v>
      </c>
      <c r="AL206" s="2">
        <v>64.166666666666657</v>
      </c>
      <c r="AM206" s="2">
        <v>2.5666666666666664</v>
      </c>
      <c r="AN206" s="17">
        <v>322.12121212121212</v>
      </c>
      <c r="AO206" s="17">
        <v>12.884848484848485</v>
      </c>
    </row>
    <row r="207" spans="1:41">
      <c r="A207" s="24">
        <v>202</v>
      </c>
      <c r="B207" s="3">
        <v>275</v>
      </c>
      <c r="C207" s="4">
        <v>268</v>
      </c>
      <c r="D207" s="5" t="s">
        <v>318</v>
      </c>
      <c r="E207" s="4">
        <v>1105873846</v>
      </c>
      <c r="F207" s="1">
        <v>55</v>
      </c>
      <c r="G207" s="1" t="s">
        <v>36</v>
      </c>
      <c r="H207" s="15">
        <v>38.5</v>
      </c>
      <c r="I207" s="1">
        <v>29</v>
      </c>
      <c r="J207" s="16">
        <v>52.727272727272727</v>
      </c>
      <c r="K207" s="16">
        <v>2.1090909090909089</v>
      </c>
      <c r="L207" s="1">
        <v>4</v>
      </c>
      <c r="M207" s="1">
        <v>0</v>
      </c>
      <c r="N207" s="1">
        <v>240</v>
      </c>
      <c r="O207" s="1" t="s">
        <v>37</v>
      </c>
      <c r="P207" s="1">
        <v>312</v>
      </c>
      <c r="Q207" s="1">
        <v>5.2</v>
      </c>
      <c r="R207" s="2">
        <v>4</v>
      </c>
      <c r="S207" s="2">
        <v>12.5</v>
      </c>
      <c r="T207" s="1">
        <v>252.5</v>
      </c>
      <c r="U207" s="2">
        <v>142.1875</v>
      </c>
      <c r="V207" s="2">
        <v>5.6875</v>
      </c>
      <c r="W207" s="1">
        <v>48</v>
      </c>
      <c r="X207" s="1" t="s">
        <v>38</v>
      </c>
      <c r="Y207" s="1">
        <v>34</v>
      </c>
      <c r="Z207" s="1">
        <v>30</v>
      </c>
      <c r="AA207" s="2">
        <v>62.5</v>
      </c>
      <c r="AB207" s="2">
        <v>2.5</v>
      </c>
      <c r="AC207" s="1">
        <v>12</v>
      </c>
      <c r="AD207" s="1">
        <v>0</v>
      </c>
      <c r="AE207" s="1">
        <v>720</v>
      </c>
      <c r="AF207" s="1">
        <v>3000</v>
      </c>
      <c r="AG207" s="1">
        <v>936</v>
      </c>
      <c r="AH207" s="2">
        <v>15.6</v>
      </c>
      <c r="AI207" s="2">
        <v>20</v>
      </c>
      <c r="AJ207" s="2">
        <v>6</v>
      </c>
      <c r="AK207" s="1">
        <v>1206</v>
      </c>
      <c r="AL207" s="2">
        <v>48.75</v>
      </c>
      <c r="AM207" s="2">
        <v>1.95</v>
      </c>
      <c r="AN207" s="17">
        <v>306.16477272727275</v>
      </c>
      <c r="AO207" s="17">
        <v>12.246590909090909</v>
      </c>
    </row>
    <row r="208" spans="1:41">
      <c r="A208" s="24">
        <v>203</v>
      </c>
      <c r="B208" s="3">
        <v>277</v>
      </c>
      <c r="C208" s="4">
        <v>640</v>
      </c>
      <c r="D208" s="5" t="s">
        <v>319</v>
      </c>
      <c r="E208" s="6" t="s">
        <v>320</v>
      </c>
      <c r="F208" s="1">
        <v>55</v>
      </c>
      <c r="G208" s="1" t="s">
        <v>36</v>
      </c>
      <c r="H208" s="15">
        <v>38.5</v>
      </c>
      <c r="I208" s="1">
        <v>37</v>
      </c>
      <c r="J208" s="16">
        <v>67.272727272727266</v>
      </c>
      <c r="K208" s="16">
        <v>2.6909090909090905</v>
      </c>
      <c r="L208" s="1">
        <v>4</v>
      </c>
      <c r="M208" s="1">
        <v>0</v>
      </c>
      <c r="N208" s="1">
        <v>240</v>
      </c>
      <c r="O208" s="1" t="s">
        <v>37</v>
      </c>
      <c r="P208" s="1">
        <v>312</v>
      </c>
      <c r="Q208" s="1">
        <v>5.2</v>
      </c>
      <c r="R208" s="2">
        <v>2</v>
      </c>
      <c r="S208" s="2">
        <v>37.28</v>
      </c>
      <c r="T208" s="1">
        <v>157.28</v>
      </c>
      <c r="U208" s="2">
        <v>150</v>
      </c>
      <c r="V208" s="2">
        <v>6</v>
      </c>
      <c r="W208" s="1">
        <v>48</v>
      </c>
      <c r="X208" s="1" t="s">
        <v>38</v>
      </c>
      <c r="Y208" s="1">
        <v>34</v>
      </c>
      <c r="Z208" s="1">
        <v>43</v>
      </c>
      <c r="AA208" s="2">
        <v>89.583333333333329</v>
      </c>
      <c r="AB208" s="2">
        <v>3.583333333333333</v>
      </c>
      <c r="AC208" s="1">
        <v>12</v>
      </c>
      <c r="AD208" s="1">
        <v>0</v>
      </c>
      <c r="AE208" s="1">
        <v>720</v>
      </c>
      <c r="AF208" s="1">
        <v>3000</v>
      </c>
      <c r="AG208" s="1">
        <v>936</v>
      </c>
      <c r="AH208" s="2">
        <v>15.6</v>
      </c>
      <c r="AI208" s="2">
        <v>11</v>
      </c>
      <c r="AJ208" s="2">
        <v>34</v>
      </c>
      <c r="AK208" s="1">
        <v>694</v>
      </c>
      <c r="AL208" s="2">
        <v>150</v>
      </c>
      <c r="AM208" s="2">
        <v>6</v>
      </c>
      <c r="AN208" s="17">
        <v>456.85606060606057</v>
      </c>
      <c r="AO208" s="17">
        <v>18.274242424242424</v>
      </c>
    </row>
    <row r="209" spans="1:41">
      <c r="A209" s="24">
        <v>204</v>
      </c>
      <c r="B209" s="3">
        <v>278</v>
      </c>
      <c r="C209" s="4">
        <v>256</v>
      </c>
      <c r="D209" s="5" t="s">
        <v>321</v>
      </c>
      <c r="E209" s="4">
        <v>1105391856</v>
      </c>
      <c r="F209" s="1">
        <v>55</v>
      </c>
      <c r="G209" s="1" t="s">
        <v>36</v>
      </c>
      <c r="H209" s="15">
        <v>38.5</v>
      </c>
      <c r="I209" s="1">
        <v>31</v>
      </c>
      <c r="J209" s="16">
        <v>56.363636363636367</v>
      </c>
      <c r="K209" s="16">
        <v>2.2545454545454549</v>
      </c>
      <c r="L209" s="1">
        <v>4</v>
      </c>
      <c r="M209" s="1">
        <v>0</v>
      </c>
      <c r="N209" s="1">
        <v>240</v>
      </c>
      <c r="O209" s="1" t="s">
        <v>37</v>
      </c>
      <c r="P209" s="1">
        <v>312</v>
      </c>
      <c r="Q209" s="1">
        <v>5.2</v>
      </c>
      <c r="R209" s="2">
        <v>3</v>
      </c>
      <c r="S209" s="2">
        <v>42.12</v>
      </c>
      <c r="T209" s="1">
        <v>222.12</v>
      </c>
      <c r="U209" s="2">
        <v>150</v>
      </c>
      <c r="V209" s="2">
        <v>6</v>
      </c>
      <c r="W209" s="1">
        <v>48</v>
      </c>
      <c r="X209" s="1" t="s">
        <v>38</v>
      </c>
      <c r="Y209" s="1">
        <v>34</v>
      </c>
      <c r="Z209" s="1">
        <v>23</v>
      </c>
      <c r="AA209" s="2">
        <v>47.916666666666664</v>
      </c>
      <c r="AB209" s="2">
        <v>1.9166666666666665</v>
      </c>
      <c r="AC209" s="1">
        <v>12</v>
      </c>
      <c r="AD209" s="1">
        <v>0</v>
      </c>
      <c r="AE209" s="1">
        <v>720</v>
      </c>
      <c r="AF209" s="1">
        <v>3000</v>
      </c>
      <c r="AG209" s="1">
        <v>936</v>
      </c>
      <c r="AH209" s="2">
        <v>15.6</v>
      </c>
      <c r="AI209" s="2">
        <v>13</v>
      </c>
      <c r="AJ209" s="2">
        <v>58</v>
      </c>
      <c r="AK209" s="1">
        <v>838</v>
      </c>
      <c r="AL209" s="2">
        <v>125.41666666666666</v>
      </c>
      <c r="AM209" s="2">
        <v>5.0166666666666666</v>
      </c>
      <c r="AN209" s="17">
        <v>379.69696969696969</v>
      </c>
      <c r="AO209" s="17">
        <v>15.187878787878788</v>
      </c>
    </row>
    <row r="210" spans="1:41">
      <c r="A210" s="24">
        <v>205</v>
      </c>
      <c r="B210" s="3">
        <v>280</v>
      </c>
      <c r="C210" s="4">
        <v>584</v>
      </c>
      <c r="D210" s="5" t="s">
        <v>322</v>
      </c>
      <c r="E210" s="4">
        <v>1105600090</v>
      </c>
      <c r="F210" s="1">
        <v>55</v>
      </c>
      <c r="G210" s="1" t="s">
        <v>36</v>
      </c>
      <c r="H210" s="15">
        <v>38.5</v>
      </c>
      <c r="I210" s="1">
        <v>55</v>
      </c>
      <c r="J210" s="16">
        <v>100</v>
      </c>
      <c r="K210" s="16">
        <v>4</v>
      </c>
      <c r="L210" s="1">
        <v>4</v>
      </c>
      <c r="M210" s="1">
        <v>0</v>
      </c>
      <c r="N210" s="1">
        <v>240</v>
      </c>
      <c r="O210" s="1" t="s">
        <v>37</v>
      </c>
      <c r="P210" s="1">
        <v>312</v>
      </c>
      <c r="Q210" s="1">
        <v>5.2</v>
      </c>
      <c r="R210" s="2">
        <v>3</v>
      </c>
      <c r="S210" s="2">
        <v>20.14</v>
      </c>
      <c r="T210" s="1">
        <v>200.14</v>
      </c>
      <c r="U210" s="2">
        <v>150</v>
      </c>
      <c r="V210" s="2">
        <v>6</v>
      </c>
      <c r="W210" s="1">
        <v>48</v>
      </c>
      <c r="X210" s="1" t="s">
        <v>38</v>
      </c>
      <c r="Y210" s="1">
        <v>34</v>
      </c>
      <c r="Z210" s="1">
        <v>76</v>
      </c>
      <c r="AA210" s="2">
        <v>100</v>
      </c>
      <c r="AB210" s="2">
        <v>4</v>
      </c>
      <c r="AC210" s="1">
        <v>12</v>
      </c>
      <c r="AD210" s="1">
        <v>0</v>
      </c>
      <c r="AE210" s="1">
        <v>720</v>
      </c>
      <c r="AF210" s="1">
        <v>3000</v>
      </c>
      <c r="AG210" s="1">
        <v>936</v>
      </c>
      <c r="AH210" s="2">
        <v>15.6</v>
      </c>
      <c r="AI210" s="2">
        <v>12</v>
      </c>
      <c r="AJ210" s="2">
        <v>46</v>
      </c>
      <c r="AK210" s="1">
        <v>766</v>
      </c>
      <c r="AL210" s="2">
        <v>140.41666666666666</v>
      </c>
      <c r="AM210" s="2">
        <v>5.6166666666666663</v>
      </c>
      <c r="AN210" s="17">
        <v>490.41666666666663</v>
      </c>
      <c r="AO210" s="17">
        <v>19.616666666666667</v>
      </c>
    </row>
    <row r="211" spans="1:41">
      <c r="A211" s="24">
        <v>206</v>
      </c>
      <c r="B211" s="3">
        <v>283</v>
      </c>
      <c r="C211" s="4">
        <v>1443</v>
      </c>
      <c r="D211" s="5" t="s">
        <v>323</v>
      </c>
      <c r="E211" s="4">
        <v>1105012411</v>
      </c>
      <c r="F211" s="1">
        <v>55</v>
      </c>
      <c r="G211" s="1" t="s">
        <v>36</v>
      </c>
      <c r="H211" s="15">
        <v>38.5</v>
      </c>
      <c r="I211" s="1">
        <v>30</v>
      </c>
      <c r="J211" s="16">
        <v>54.545454545454547</v>
      </c>
      <c r="K211" s="16">
        <v>2.1818181818181817</v>
      </c>
      <c r="L211" s="1">
        <v>4</v>
      </c>
      <c r="M211" s="1">
        <v>0</v>
      </c>
      <c r="N211" s="1">
        <v>240</v>
      </c>
      <c r="O211" s="1" t="s">
        <v>37</v>
      </c>
      <c r="P211" s="1">
        <v>312</v>
      </c>
      <c r="Q211" s="1">
        <v>5.2</v>
      </c>
      <c r="R211" s="2">
        <v>0</v>
      </c>
      <c r="S211" s="2">
        <v>0</v>
      </c>
      <c r="T211" s="1">
        <v>0</v>
      </c>
      <c r="U211" s="2">
        <v>0</v>
      </c>
      <c r="V211" s="2">
        <v>0</v>
      </c>
      <c r="W211" s="1">
        <v>48</v>
      </c>
      <c r="X211" s="1" t="s">
        <v>38</v>
      </c>
      <c r="Y211" s="1">
        <v>34</v>
      </c>
      <c r="Z211" s="1">
        <v>30</v>
      </c>
      <c r="AA211" s="2">
        <v>62.5</v>
      </c>
      <c r="AB211" s="2">
        <v>2.5</v>
      </c>
      <c r="AC211" s="1">
        <v>12</v>
      </c>
      <c r="AD211" s="1">
        <v>0</v>
      </c>
      <c r="AE211" s="1">
        <v>720</v>
      </c>
      <c r="AF211" s="1">
        <v>3000</v>
      </c>
      <c r="AG211" s="1">
        <v>936</v>
      </c>
      <c r="AH211" s="2">
        <v>15.6</v>
      </c>
      <c r="AI211" s="2">
        <v>13</v>
      </c>
      <c r="AJ211" s="2">
        <v>45</v>
      </c>
      <c r="AK211" s="1">
        <v>825</v>
      </c>
      <c r="AL211" s="2">
        <v>128.125</v>
      </c>
      <c r="AM211" s="2">
        <v>5.125</v>
      </c>
      <c r="AN211" s="17">
        <v>245.17045454545456</v>
      </c>
      <c r="AO211" s="17">
        <v>9.8068181818181817</v>
      </c>
    </row>
    <row r="212" spans="1:41">
      <c r="A212" s="24">
        <v>207</v>
      </c>
      <c r="B212" s="3">
        <v>284</v>
      </c>
      <c r="C212" s="4">
        <v>669</v>
      </c>
      <c r="D212" s="5" t="s">
        <v>324</v>
      </c>
      <c r="E212" s="6" t="s">
        <v>325</v>
      </c>
      <c r="F212" s="1">
        <v>55</v>
      </c>
      <c r="G212" s="1" t="s">
        <v>36</v>
      </c>
      <c r="H212" s="15">
        <v>38.5</v>
      </c>
      <c r="I212" s="1">
        <v>32</v>
      </c>
      <c r="J212" s="16">
        <v>58.18181818181818</v>
      </c>
      <c r="K212" s="16">
        <v>2.3272727272727272</v>
      </c>
      <c r="L212" s="1">
        <v>4</v>
      </c>
      <c r="M212" s="1">
        <v>0</v>
      </c>
      <c r="N212" s="1">
        <v>240</v>
      </c>
      <c r="O212" s="1" t="s">
        <v>37</v>
      </c>
      <c r="P212" s="1">
        <v>312</v>
      </c>
      <c r="Q212" s="1">
        <v>5.2</v>
      </c>
      <c r="R212" s="2">
        <v>0</v>
      </c>
      <c r="S212" s="2">
        <v>0</v>
      </c>
      <c r="T212" s="1">
        <v>0</v>
      </c>
      <c r="U212" s="2">
        <v>0</v>
      </c>
      <c r="V212" s="2">
        <v>0</v>
      </c>
      <c r="W212" s="1">
        <v>48</v>
      </c>
      <c r="X212" s="1" t="s">
        <v>38</v>
      </c>
      <c r="Y212" s="1">
        <v>34</v>
      </c>
      <c r="Z212" s="1">
        <v>47</v>
      </c>
      <c r="AA212" s="2">
        <v>97.916666666666671</v>
      </c>
      <c r="AB212" s="2">
        <v>3.916666666666667</v>
      </c>
      <c r="AC212" s="1">
        <v>12</v>
      </c>
      <c r="AD212" s="1">
        <v>0</v>
      </c>
      <c r="AE212" s="1">
        <v>720</v>
      </c>
      <c r="AF212" s="1">
        <v>3000</v>
      </c>
      <c r="AG212" s="1">
        <v>936</v>
      </c>
      <c r="AH212" s="2">
        <v>15.6</v>
      </c>
      <c r="AI212" s="2">
        <v>12</v>
      </c>
      <c r="AJ212" s="2">
        <v>26</v>
      </c>
      <c r="AK212" s="1">
        <v>746</v>
      </c>
      <c r="AL212" s="2">
        <v>144.58333333333334</v>
      </c>
      <c r="AM212" s="2">
        <v>5.7833333333333332</v>
      </c>
      <c r="AN212" s="17">
        <v>300.68181818181819</v>
      </c>
      <c r="AO212" s="17">
        <v>12.027272727272727</v>
      </c>
    </row>
    <row r="213" spans="1:41">
      <c r="A213" s="24">
        <v>208</v>
      </c>
      <c r="B213" s="3">
        <v>286</v>
      </c>
      <c r="C213" s="4">
        <v>1333</v>
      </c>
      <c r="D213" s="5" t="s">
        <v>326</v>
      </c>
      <c r="E213" s="4">
        <v>1105097883</v>
      </c>
      <c r="F213" s="1">
        <v>55</v>
      </c>
      <c r="G213" s="1" t="s">
        <v>36</v>
      </c>
      <c r="H213" s="15">
        <v>38.5</v>
      </c>
      <c r="I213" s="1">
        <v>40</v>
      </c>
      <c r="J213" s="16">
        <v>72.727272727272734</v>
      </c>
      <c r="K213" s="16">
        <v>2.9090909090909092</v>
      </c>
      <c r="L213" s="1">
        <v>4</v>
      </c>
      <c r="M213" s="1">
        <v>0</v>
      </c>
      <c r="N213" s="1">
        <v>240</v>
      </c>
      <c r="O213" s="1" t="s">
        <v>37</v>
      </c>
      <c r="P213" s="1">
        <v>312</v>
      </c>
      <c r="Q213" s="1">
        <v>5.2</v>
      </c>
      <c r="R213" s="2">
        <v>0</v>
      </c>
      <c r="S213" s="2">
        <v>0</v>
      </c>
      <c r="T213" s="1">
        <v>0</v>
      </c>
      <c r="U213" s="2">
        <v>0</v>
      </c>
      <c r="V213" s="2">
        <v>0</v>
      </c>
      <c r="W213" s="1">
        <v>48</v>
      </c>
      <c r="X213" s="1" t="s">
        <v>38</v>
      </c>
      <c r="Y213" s="1">
        <v>34</v>
      </c>
      <c r="Z213" s="1">
        <v>47</v>
      </c>
      <c r="AA213" s="2">
        <v>97.916666666666671</v>
      </c>
      <c r="AB213" s="2">
        <v>3.916666666666667</v>
      </c>
      <c r="AC213" s="1">
        <v>12</v>
      </c>
      <c r="AD213" s="1">
        <v>0</v>
      </c>
      <c r="AE213" s="1">
        <v>720</v>
      </c>
      <c r="AF213" s="1">
        <v>3000</v>
      </c>
      <c r="AG213" s="1">
        <v>936</v>
      </c>
      <c r="AH213" s="2">
        <v>15.6</v>
      </c>
      <c r="AI213" s="2">
        <v>12</v>
      </c>
      <c r="AJ213" s="2">
        <v>6</v>
      </c>
      <c r="AK213" s="1">
        <v>726</v>
      </c>
      <c r="AL213" s="2">
        <v>148.75</v>
      </c>
      <c r="AM213" s="2">
        <v>5.95</v>
      </c>
      <c r="AN213" s="17">
        <v>319.39393939393938</v>
      </c>
      <c r="AO213" s="17">
        <v>12.775757575757577</v>
      </c>
    </row>
    <row r="214" spans="1:41">
      <c r="A214" s="24">
        <v>209</v>
      </c>
      <c r="B214" s="3">
        <v>287</v>
      </c>
      <c r="C214" s="4">
        <v>1386</v>
      </c>
      <c r="D214" s="5" t="s">
        <v>327</v>
      </c>
      <c r="E214" s="4">
        <v>1104119951</v>
      </c>
      <c r="F214" s="1">
        <v>55</v>
      </c>
      <c r="G214" s="1" t="s">
        <v>36</v>
      </c>
      <c r="H214" s="15">
        <v>38.5</v>
      </c>
      <c r="I214" s="1">
        <v>33</v>
      </c>
      <c r="J214" s="16">
        <v>60</v>
      </c>
      <c r="K214" s="16">
        <v>2.4</v>
      </c>
      <c r="L214" s="1">
        <v>4</v>
      </c>
      <c r="M214" s="1">
        <v>0</v>
      </c>
      <c r="N214" s="1">
        <v>240</v>
      </c>
      <c r="O214" s="1" t="s">
        <v>37</v>
      </c>
      <c r="P214" s="1">
        <v>312</v>
      </c>
      <c r="Q214" s="1">
        <v>5.2</v>
      </c>
      <c r="R214" s="2">
        <v>4</v>
      </c>
      <c r="S214" s="2">
        <v>17.28</v>
      </c>
      <c r="T214" s="1">
        <v>257.27999999999997</v>
      </c>
      <c r="U214" s="2">
        <v>139.20000000000002</v>
      </c>
      <c r="V214" s="2">
        <v>5.5680000000000005</v>
      </c>
      <c r="W214" s="1">
        <v>48</v>
      </c>
      <c r="X214" s="1" t="s">
        <v>38</v>
      </c>
      <c r="Y214" s="1">
        <v>34</v>
      </c>
      <c r="Z214" s="1">
        <v>48</v>
      </c>
      <c r="AA214" s="2">
        <v>100</v>
      </c>
      <c r="AB214" s="2">
        <v>4</v>
      </c>
      <c r="AC214" s="1">
        <v>12</v>
      </c>
      <c r="AD214" s="1">
        <v>0</v>
      </c>
      <c r="AE214" s="1">
        <v>720</v>
      </c>
      <c r="AF214" s="1">
        <v>3000</v>
      </c>
      <c r="AG214" s="1">
        <v>936</v>
      </c>
      <c r="AH214" s="2">
        <v>15.6</v>
      </c>
      <c r="AI214" s="2">
        <v>14</v>
      </c>
      <c r="AJ214" s="2">
        <v>7</v>
      </c>
      <c r="AK214" s="1">
        <v>847</v>
      </c>
      <c r="AL214" s="2">
        <v>123.54166666666666</v>
      </c>
      <c r="AM214" s="2">
        <v>4.9416666666666664</v>
      </c>
      <c r="AN214" s="17">
        <v>422.74166666666667</v>
      </c>
      <c r="AO214" s="17">
        <v>16.909666666666666</v>
      </c>
    </row>
    <row r="215" spans="1:41">
      <c r="A215" s="24">
        <v>210</v>
      </c>
      <c r="B215" s="3">
        <v>289</v>
      </c>
      <c r="C215" s="4">
        <v>1290</v>
      </c>
      <c r="D215" s="5" t="s">
        <v>328</v>
      </c>
      <c r="E215" s="4">
        <v>1150493003</v>
      </c>
      <c r="F215" s="1">
        <v>55</v>
      </c>
      <c r="G215" s="1" t="s">
        <v>36</v>
      </c>
      <c r="H215" s="15">
        <v>38.5</v>
      </c>
      <c r="I215" s="1">
        <v>27</v>
      </c>
      <c r="J215" s="16">
        <v>49.090909090909093</v>
      </c>
      <c r="K215" s="16">
        <v>1.9636363636363638</v>
      </c>
      <c r="L215" s="1">
        <v>4</v>
      </c>
      <c r="M215" s="1">
        <v>0</v>
      </c>
      <c r="N215" s="1">
        <v>240</v>
      </c>
      <c r="O215" s="1" t="s">
        <v>37</v>
      </c>
      <c r="P215" s="1">
        <v>312</v>
      </c>
      <c r="Q215" s="1">
        <v>5.2</v>
      </c>
      <c r="R215" s="2">
        <v>0</v>
      </c>
      <c r="S215" s="2">
        <v>0</v>
      </c>
      <c r="T215" s="1">
        <v>0</v>
      </c>
      <c r="U215" s="2">
        <v>0</v>
      </c>
      <c r="V215" s="2">
        <v>0</v>
      </c>
      <c r="W215" s="1">
        <v>48</v>
      </c>
      <c r="X215" s="1" t="s">
        <v>38</v>
      </c>
      <c r="Y215" s="1">
        <v>34</v>
      </c>
      <c r="Z215" s="1">
        <v>30</v>
      </c>
      <c r="AA215" s="2">
        <v>62.5</v>
      </c>
      <c r="AB215" s="2">
        <v>2.5</v>
      </c>
      <c r="AC215" s="1">
        <v>12</v>
      </c>
      <c r="AD215" s="1">
        <v>0</v>
      </c>
      <c r="AE215" s="1">
        <v>720</v>
      </c>
      <c r="AF215" s="1">
        <v>3000</v>
      </c>
      <c r="AG215" s="1">
        <v>936</v>
      </c>
      <c r="AH215" s="2">
        <v>15.6</v>
      </c>
      <c r="AI215" s="2">
        <v>14</v>
      </c>
      <c r="AJ215" s="2">
        <v>22</v>
      </c>
      <c r="AK215" s="1">
        <v>862</v>
      </c>
      <c r="AL215" s="2">
        <v>120.41666666666666</v>
      </c>
      <c r="AM215" s="2">
        <v>4.8166666666666664</v>
      </c>
      <c r="AN215" s="17">
        <v>232.00757575757575</v>
      </c>
      <c r="AO215" s="17">
        <v>9.2803030303030312</v>
      </c>
    </row>
    <row r="216" spans="1:41">
      <c r="A216" s="24">
        <v>211</v>
      </c>
      <c r="B216" s="3">
        <v>290</v>
      </c>
      <c r="C216" s="4">
        <v>285</v>
      </c>
      <c r="D216" s="5" t="s">
        <v>329</v>
      </c>
      <c r="E216" s="4">
        <v>1104832819</v>
      </c>
      <c r="F216" s="1">
        <v>55</v>
      </c>
      <c r="G216" s="1" t="s">
        <v>36</v>
      </c>
      <c r="H216" s="15">
        <v>38.5</v>
      </c>
      <c r="I216" s="1">
        <v>56</v>
      </c>
      <c r="J216" s="16">
        <v>100</v>
      </c>
      <c r="K216" s="16">
        <v>4</v>
      </c>
      <c r="L216" s="1">
        <v>4</v>
      </c>
      <c r="M216" s="1">
        <v>0</v>
      </c>
      <c r="N216" s="1">
        <v>240</v>
      </c>
      <c r="O216" s="1" t="s">
        <v>37</v>
      </c>
      <c r="P216" s="1">
        <v>312</v>
      </c>
      <c r="Q216" s="1">
        <v>5.2</v>
      </c>
      <c r="R216" s="2">
        <v>0</v>
      </c>
      <c r="S216" s="2">
        <v>0</v>
      </c>
      <c r="T216" s="1">
        <v>0</v>
      </c>
      <c r="U216" s="2">
        <v>0</v>
      </c>
      <c r="V216" s="2">
        <v>0</v>
      </c>
      <c r="W216" s="1">
        <v>48</v>
      </c>
      <c r="X216" s="1" t="s">
        <v>38</v>
      </c>
      <c r="Y216" s="1">
        <v>34</v>
      </c>
      <c r="Z216" s="1">
        <v>55</v>
      </c>
      <c r="AA216" s="2">
        <v>100</v>
      </c>
      <c r="AB216" s="2">
        <v>4</v>
      </c>
      <c r="AC216" s="1">
        <v>12</v>
      </c>
      <c r="AD216" s="1">
        <v>0</v>
      </c>
      <c r="AE216" s="1">
        <v>720</v>
      </c>
      <c r="AF216" s="1">
        <v>3000</v>
      </c>
      <c r="AG216" s="1">
        <v>936</v>
      </c>
      <c r="AH216" s="2">
        <v>15.6</v>
      </c>
      <c r="AI216" s="2">
        <v>14</v>
      </c>
      <c r="AJ216" s="2">
        <v>39</v>
      </c>
      <c r="AK216" s="1">
        <v>879</v>
      </c>
      <c r="AL216" s="2">
        <v>116.875</v>
      </c>
      <c r="AM216" s="2">
        <v>4.6749999999999998</v>
      </c>
      <c r="AN216" s="17">
        <v>316.875</v>
      </c>
      <c r="AO216" s="17">
        <v>12.675000000000001</v>
      </c>
    </row>
    <row r="217" spans="1:41">
      <c r="A217" s="24">
        <v>212</v>
      </c>
      <c r="B217" s="3">
        <v>291</v>
      </c>
      <c r="C217" s="4">
        <v>1364</v>
      </c>
      <c r="D217" s="5" t="s">
        <v>330</v>
      </c>
      <c r="E217" s="4">
        <v>1104788441</v>
      </c>
      <c r="F217" s="1">
        <v>55</v>
      </c>
      <c r="G217" s="1" t="s">
        <v>36</v>
      </c>
      <c r="H217" s="15">
        <v>38.5</v>
      </c>
      <c r="I217" s="1">
        <v>45</v>
      </c>
      <c r="J217" s="16">
        <v>81.818181818181813</v>
      </c>
      <c r="K217" s="16">
        <v>3.2727272727272725</v>
      </c>
      <c r="L217" s="1">
        <v>4</v>
      </c>
      <c r="M217" s="1">
        <v>0</v>
      </c>
      <c r="N217" s="1">
        <v>240</v>
      </c>
      <c r="O217" s="1" t="s">
        <v>37</v>
      </c>
      <c r="P217" s="1">
        <v>312</v>
      </c>
      <c r="Q217" s="1">
        <v>5.2</v>
      </c>
      <c r="R217" s="2">
        <v>0</v>
      </c>
      <c r="S217" s="2">
        <v>0</v>
      </c>
      <c r="T217" s="1">
        <v>0</v>
      </c>
      <c r="U217" s="2">
        <v>0</v>
      </c>
      <c r="V217" s="2">
        <v>0</v>
      </c>
      <c r="W217" s="1">
        <v>48</v>
      </c>
      <c r="X217" s="1" t="s">
        <v>38</v>
      </c>
      <c r="Y217" s="1">
        <v>34</v>
      </c>
      <c r="Z217" s="1">
        <v>43</v>
      </c>
      <c r="AA217" s="2">
        <v>89.583333333333329</v>
      </c>
      <c r="AB217" s="2">
        <v>3.583333333333333</v>
      </c>
      <c r="AC217" s="1">
        <v>12</v>
      </c>
      <c r="AD217" s="1">
        <v>0</v>
      </c>
      <c r="AE217" s="1">
        <v>720</v>
      </c>
      <c r="AF217" s="1">
        <v>3000</v>
      </c>
      <c r="AG217" s="1">
        <v>936</v>
      </c>
      <c r="AH217" s="2">
        <v>15.6</v>
      </c>
      <c r="AI217" s="2">
        <v>0</v>
      </c>
      <c r="AJ217" s="2">
        <v>0</v>
      </c>
      <c r="AK217" s="1">
        <v>0</v>
      </c>
      <c r="AL217" s="2">
        <v>150</v>
      </c>
      <c r="AM217" s="2">
        <v>6</v>
      </c>
      <c r="AN217" s="17">
        <v>321.40151515151513</v>
      </c>
      <c r="AO217" s="17">
        <v>12.856060606060606</v>
      </c>
    </row>
    <row r="218" spans="1:41">
      <c r="A218" s="24">
        <v>213</v>
      </c>
      <c r="B218" s="3">
        <v>292</v>
      </c>
      <c r="C218" s="4">
        <v>1302</v>
      </c>
      <c r="D218" s="5" t="s">
        <v>331</v>
      </c>
      <c r="E218" s="4">
        <v>1150366241</v>
      </c>
      <c r="F218" s="1">
        <v>55</v>
      </c>
      <c r="G218" s="1" t="s">
        <v>36</v>
      </c>
      <c r="H218" s="15">
        <v>38.5</v>
      </c>
      <c r="I218" s="1">
        <v>58</v>
      </c>
      <c r="J218" s="16">
        <v>100</v>
      </c>
      <c r="K218" s="16">
        <v>4</v>
      </c>
      <c r="L218" s="1">
        <v>4</v>
      </c>
      <c r="M218" s="1">
        <v>0</v>
      </c>
      <c r="N218" s="1">
        <v>240</v>
      </c>
      <c r="O218" s="1" t="s">
        <v>37</v>
      </c>
      <c r="P218" s="1">
        <v>312</v>
      </c>
      <c r="Q218" s="1">
        <v>5.2</v>
      </c>
      <c r="R218" s="2">
        <v>3</v>
      </c>
      <c r="S218" s="2">
        <v>45.26</v>
      </c>
      <c r="T218" s="1">
        <v>225.26</v>
      </c>
      <c r="U218" s="2">
        <v>150</v>
      </c>
      <c r="V218" s="2">
        <v>6</v>
      </c>
      <c r="W218" s="1">
        <v>48</v>
      </c>
      <c r="X218" s="1" t="s">
        <v>38</v>
      </c>
      <c r="Y218" s="1">
        <v>34</v>
      </c>
      <c r="Z218" s="1">
        <v>64</v>
      </c>
      <c r="AA218" s="2">
        <v>100</v>
      </c>
      <c r="AB218" s="2">
        <v>4</v>
      </c>
      <c r="AC218" s="1">
        <v>12</v>
      </c>
      <c r="AD218" s="1">
        <v>0</v>
      </c>
      <c r="AE218" s="1">
        <v>720</v>
      </c>
      <c r="AF218" s="1">
        <v>3000</v>
      </c>
      <c r="AG218" s="1">
        <v>936</v>
      </c>
      <c r="AH218" s="2">
        <v>15.6</v>
      </c>
      <c r="AI218" s="2">
        <v>14</v>
      </c>
      <c r="AJ218" s="2">
        <v>21</v>
      </c>
      <c r="AK218" s="1">
        <v>861</v>
      </c>
      <c r="AL218" s="2">
        <v>120.625</v>
      </c>
      <c r="AM218" s="2">
        <v>4.8250000000000002</v>
      </c>
      <c r="AN218" s="17">
        <v>470.625</v>
      </c>
      <c r="AO218" s="17">
        <v>18.824999999999999</v>
      </c>
    </row>
    <row r="219" spans="1:41">
      <c r="A219" s="24">
        <v>214</v>
      </c>
      <c r="B219" s="3">
        <v>293</v>
      </c>
      <c r="C219" s="4">
        <v>1612</v>
      </c>
      <c r="D219" s="5" t="s">
        <v>332</v>
      </c>
      <c r="E219" s="6" t="s">
        <v>333</v>
      </c>
      <c r="F219" s="1">
        <v>55</v>
      </c>
      <c r="G219" s="1" t="s">
        <v>36</v>
      </c>
      <c r="H219" s="15">
        <v>38.5</v>
      </c>
      <c r="I219" s="1">
        <v>28</v>
      </c>
      <c r="J219" s="16">
        <v>50.909090909090907</v>
      </c>
      <c r="K219" s="16">
        <v>2.0363636363636362</v>
      </c>
      <c r="L219" s="1">
        <v>4</v>
      </c>
      <c r="M219" s="1">
        <v>0</v>
      </c>
      <c r="N219" s="1">
        <v>240</v>
      </c>
      <c r="O219" s="1" t="s">
        <v>37</v>
      </c>
      <c r="P219" s="1">
        <v>312</v>
      </c>
      <c r="Q219" s="1">
        <v>5.2</v>
      </c>
      <c r="R219" s="2">
        <v>6</v>
      </c>
      <c r="S219" s="2">
        <v>0</v>
      </c>
      <c r="T219" s="1">
        <v>360</v>
      </c>
      <c r="U219" s="2">
        <v>75</v>
      </c>
      <c r="V219" s="2">
        <v>3</v>
      </c>
      <c r="W219" s="1">
        <v>48</v>
      </c>
      <c r="X219" s="1" t="s">
        <v>38</v>
      </c>
      <c r="Y219" s="1">
        <v>34</v>
      </c>
      <c r="Z219" s="1">
        <v>46</v>
      </c>
      <c r="AA219" s="2">
        <v>95.833333333333329</v>
      </c>
      <c r="AB219" s="2">
        <v>3.833333333333333</v>
      </c>
      <c r="AC219" s="1">
        <v>12</v>
      </c>
      <c r="AD219" s="1">
        <v>0</v>
      </c>
      <c r="AE219" s="1">
        <v>720</v>
      </c>
      <c r="AF219" s="1">
        <v>3000</v>
      </c>
      <c r="AG219" s="1">
        <v>936</v>
      </c>
      <c r="AH219" s="2">
        <v>15.6</v>
      </c>
      <c r="AI219" s="2">
        <v>13</v>
      </c>
      <c r="AJ219" s="2">
        <v>40</v>
      </c>
      <c r="AK219" s="1">
        <v>820</v>
      </c>
      <c r="AL219" s="2">
        <v>129.16666666666666</v>
      </c>
      <c r="AM219" s="2">
        <v>5.166666666666667</v>
      </c>
      <c r="AN219" s="17">
        <v>350.90909090909088</v>
      </c>
      <c r="AO219" s="17">
        <v>14.036363636363635</v>
      </c>
    </row>
    <row r="220" spans="1:41">
      <c r="A220" s="24">
        <v>215</v>
      </c>
      <c r="B220" s="3">
        <v>294</v>
      </c>
      <c r="C220" s="4">
        <v>381</v>
      </c>
      <c r="D220" s="5" t="s">
        <v>334</v>
      </c>
      <c r="E220" s="6" t="s">
        <v>335</v>
      </c>
      <c r="F220" s="1">
        <v>55</v>
      </c>
      <c r="G220" s="1" t="s">
        <v>36</v>
      </c>
      <c r="H220" s="15">
        <v>38.5</v>
      </c>
      <c r="I220" s="1">
        <v>39</v>
      </c>
      <c r="J220" s="16">
        <v>70.909090909090907</v>
      </c>
      <c r="K220" s="16">
        <v>2.8363636363636364</v>
      </c>
      <c r="L220" s="1">
        <v>4</v>
      </c>
      <c r="M220" s="1">
        <v>0</v>
      </c>
      <c r="N220" s="1">
        <v>240</v>
      </c>
      <c r="O220" s="1" t="s">
        <v>37</v>
      </c>
      <c r="P220" s="1">
        <v>312</v>
      </c>
      <c r="Q220" s="1">
        <v>5.2</v>
      </c>
      <c r="R220" s="2">
        <v>3</v>
      </c>
      <c r="S220" s="2">
        <v>6.56</v>
      </c>
      <c r="T220" s="1">
        <v>186.56</v>
      </c>
      <c r="U220" s="2">
        <v>150</v>
      </c>
      <c r="V220" s="2">
        <v>6</v>
      </c>
      <c r="W220" s="1">
        <v>48</v>
      </c>
      <c r="X220" s="1" t="s">
        <v>38</v>
      </c>
      <c r="Y220" s="1">
        <v>34</v>
      </c>
      <c r="Z220" s="1">
        <v>71</v>
      </c>
      <c r="AA220" s="2">
        <v>100</v>
      </c>
      <c r="AB220" s="2">
        <v>4</v>
      </c>
      <c r="AC220" s="1">
        <v>12</v>
      </c>
      <c r="AD220" s="1">
        <v>0</v>
      </c>
      <c r="AE220" s="1">
        <v>720</v>
      </c>
      <c r="AF220" s="1">
        <v>3000</v>
      </c>
      <c r="AG220" s="1">
        <v>936</v>
      </c>
      <c r="AH220" s="2">
        <v>15.6</v>
      </c>
      <c r="AI220" s="2">
        <v>18</v>
      </c>
      <c r="AJ220" s="2">
        <v>10</v>
      </c>
      <c r="AK220" s="1">
        <v>1090</v>
      </c>
      <c r="AL220" s="2">
        <v>72.916666666666657</v>
      </c>
      <c r="AM220" s="2">
        <v>2.9166666666666661</v>
      </c>
      <c r="AN220" s="17">
        <v>393.82575757575751</v>
      </c>
      <c r="AO220" s="17">
        <v>15.753030303030302</v>
      </c>
    </row>
    <row r="221" spans="1:41">
      <c r="A221" s="24">
        <v>216</v>
      </c>
      <c r="B221" s="3">
        <v>295</v>
      </c>
      <c r="C221" s="4">
        <v>1730</v>
      </c>
      <c r="D221" s="5" t="s">
        <v>336</v>
      </c>
      <c r="E221" s="4">
        <v>1105138786</v>
      </c>
      <c r="F221" s="1">
        <v>55</v>
      </c>
      <c r="G221" s="1" t="s">
        <v>36</v>
      </c>
      <c r="H221" s="15">
        <v>38.5</v>
      </c>
      <c r="I221" s="1">
        <v>8</v>
      </c>
      <c r="J221" s="16">
        <v>14.545454545454545</v>
      </c>
      <c r="K221" s="16">
        <v>0.58181818181818179</v>
      </c>
      <c r="L221" s="1">
        <v>4</v>
      </c>
      <c r="M221" s="1">
        <v>0</v>
      </c>
      <c r="N221" s="1">
        <v>240</v>
      </c>
      <c r="O221" s="1" t="s">
        <v>37</v>
      </c>
      <c r="P221" s="1">
        <v>312</v>
      </c>
      <c r="Q221" s="1">
        <v>5.2</v>
      </c>
      <c r="R221" s="2">
        <v>4</v>
      </c>
      <c r="S221" s="2">
        <v>34.14</v>
      </c>
      <c r="T221" s="1">
        <v>274.14</v>
      </c>
      <c r="U221" s="2">
        <v>128.66249999999999</v>
      </c>
      <c r="V221" s="2">
        <v>5.1464999999999996</v>
      </c>
      <c r="W221" s="1">
        <v>48</v>
      </c>
      <c r="X221" s="1" t="s">
        <v>38</v>
      </c>
      <c r="Y221" s="1">
        <v>34</v>
      </c>
      <c r="Z221" s="1">
        <v>16</v>
      </c>
      <c r="AA221" s="2">
        <v>33.333333333333336</v>
      </c>
      <c r="AB221" s="2">
        <v>1.3333333333333335</v>
      </c>
      <c r="AC221" s="1">
        <v>12</v>
      </c>
      <c r="AD221" s="1">
        <v>0</v>
      </c>
      <c r="AE221" s="1">
        <v>720</v>
      </c>
      <c r="AF221" s="1">
        <v>3000</v>
      </c>
      <c r="AG221" s="1">
        <v>936</v>
      </c>
      <c r="AH221" s="2">
        <v>15.6</v>
      </c>
      <c r="AI221" s="2">
        <v>17</v>
      </c>
      <c r="AJ221" s="2">
        <v>36</v>
      </c>
      <c r="AK221" s="1">
        <v>1056</v>
      </c>
      <c r="AL221" s="2">
        <v>80</v>
      </c>
      <c r="AM221" s="2">
        <v>3.2</v>
      </c>
      <c r="AN221" s="17">
        <v>256.5412878787879</v>
      </c>
      <c r="AO221" s="17">
        <v>10.261651515151517</v>
      </c>
    </row>
    <row r="222" spans="1:41">
      <c r="A222" s="24">
        <v>217</v>
      </c>
      <c r="B222" s="3">
        <v>296</v>
      </c>
      <c r="C222" s="4">
        <v>765</v>
      </c>
      <c r="D222" s="5" t="s">
        <v>337</v>
      </c>
      <c r="E222" s="4">
        <v>1104316656</v>
      </c>
      <c r="F222" s="1">
        <v>55</v>
      </c>
      <c r="G222" s="1" t="s">
        <v>36</v>
      </c>
      <c r="H222" s="15">
        <v>38.5</v>
      </c>
      <c r="I222" s="1">
        <v>19</v>
      </c>
      <c r="J222" s="16">
        <v>34.545454545454547</v>
      </c>
      <c r="K222" s="16">
        <v>1.3818181818181818</v>
      </c>
      <c r="L222" s="1">
        <v>4</v>
      </c>
      <c r="M222" s="1">
        <v>0</v>
      </c>
      <c r="N222" s="1">
        <v>240</v>
      </c>
      <c r="O222" s="1" t="s">
        <v>37</v>
      </c>
      <c r="P222" s="1">
        <v>312</v>
      </c>
      <c r="Q222" s="1">
        <v>5.2</v>
      </c>
      <c r="R222" s="2">
        <v>0</v>
      </c>
      <c r="S222" s="2">
        <v>0</v>
      </c>
      <c r="T222" s="1">
        <v>0</v>
      </c>
      <c r="U222" s="2">
        <v>0</v>
      </c>
      <c r="V222" s="2">
        <v>0</v>
      </c>
      <c r="W222" s="1">
        <v>48</v>
      </c>
      <c r="X222" s="1" t="s">
        <v>38</v>
      </c>
      <c r="Y222" s="1">
        <v>34</v>
      </c>
      <c r="Z222" s="1">
        <v>27</v>
      </c>
      <c r="AA222" s="2">
        <v>56.25</v>
      </c>
      <c r="AB222" s="2">
        <v>2.25</v>
      </c>
      <c r="AC222" s="1">
        <v>12</v>
      </c>
      <c r="AD222" s="1">
        <v>0</v>
      </c>
      <c r="AE222" s="1">
        <v>720</v>
      </c>
      <c r="AF222" s="1">
        <v>3000</v>
      </c>
      <c r="AG222" s="1">
        <v>936</v>
      </c>
      <c r="AH222" s="2">
        <v>15.6</v>
      </c>
      <c r="AI222" s="2">
        <v>15</v>
      </c>
      <c r="AJ222" s="2">
        <v>10</v>
      </c>
      <c r="AK222" s="1">
        <v>910</v>
      </c>
      <c r="AL222" s="2">
        <v>110.41666666666666</v>
      </c>
      <c r="AM222" s="2">
        <v>4.416666666666667</v>
      </c>
      <c r="AN222" s="17">
        <v>201.21212121212119</v>
      </c>
      <c r="AO222" s="17">
        <v>8.0484848484848488</v>
      </c>
    </row>
    <row r="223" spans="1:41">
      <c r="A223" s="24">
        <v>218</v>
      </c>
      <c r="B223" s="3">
        <v>298</v>
      </c>
      <c r="C223" s="4">
        <v>348</v>
      </c>
      <c r="D223" s="5" t="s">
        <v>338</v>
      </c>
      <c r="E223" s="6" t="s">
        <v>339</v>
      </c>
      <c r="F223" s="1">
        <v>55</v>
      </c>
      <c r="G223" s="1" t="s">
        <v>36</v>
      </c>
      <c r="H223" s="15">
        <v>38.5</v>
      </c>
      <c r="I223" s="1">
        <v>36</v>
      </c>
      <c r="J223" s="16">
        <v>65.454545454545453</v>
      </c>
      <c r="K223" s="16">
        <v>2.6181818181818182</v>
      </c>
      <c r="L223" s="1">
        <v>4</v>
      </c>
      <c r="M223" s="1">
        <v>0</v>
      </c>
      <c r="N223" s="1">
        <v>240</v>
      </c>
      <c r="O223" s="1" t="s">
        <v>37</v>
      </c>
      <c r="P223" s="1">
        <v>312</v>
      </c>
      <c r="Q223" s="1">
        <v>5.2</v>
      </c>
      <c r="R223" s="2">
        <v>0</v>
      </c>
      <c r="S223" s="2">
        <v>0</v>
      </c>
      <c r="T223" s="1">
        <v>0</v>
      </c>
      <c r="U223" s="2">
        <v>0</v>
      </c>
      <c r="V223" s="2">
        <v>0</v>
      </c>
      <c r="W223" s="1">
        <v>48</v>
      </c>
      <c r="X223" s="1" t="s">
        <v>38</v>
      </c>
      <c r="Y223" s="1">
        <v>34</v>
      </c>
      <c r="Z223" s="1">
        <v>44</v>
      </c>
      <c r="AA223" s="2">
        <v>91.666666666666671</v>
      </c>
      <c r="AB223" s="2">
        <v>3.666666666666667</v>
      </c>
      <c r="AC223" s="1">
        <v>12</v>
      </c>
      <c r="AD223" s="1">
        <v>0</v>
      </c>
      <c r="AE223" s="1">
        <v>720</v>
      </c>
      <c r="AF223" s="1">
        <v>3000</v>
      </c>
      <c r="AG223" s="1">
        <v>936</v>
      </c>
      <c r="AH223" s="2">
        <v>15.6</v>
      </c>
      <c r="AI223" s="2">
        <v>18</v>
      </c>
      <c r="AJ223" s="2">
        <v>54</v>
      </c>
      <c r="AK223" s="1">
        <v>1134</v>
      </c>
      <c r="AL223" s="2">
        <v>63.75</v>
      </c>
      <c r="AM223" s="2">
        <v>2.5499999999999998</v>
      </c>
      <c r="AN223" s="17">
        <v>220.87121212121212</v>
      </c>
      <c r="AO223" s="17">
        <v>8.8348484848484858</v>
      </c>
    </row>
    <row r="224" spans="1:41">
      <c r="A224" s="24">
        <v>219</v>
      </c>
      <c r="B224" s="3">
        <v>299</v>
      </c>
      <c r="C224" s="4">
        <v>1530</v>
      </c>
      <c r="D224" s="5" t="s">
        <v>340</v>
      </c>
      <c r="E224" s="4">
        <v>1104171481</v>
      </c>
      <c r="F224" s="1">
        <v>55</v>
      </c>
      <c r="G224" s="1" t="s">
        <v>36</v>
      </c>
      <c r="H224" s="15">
        <v>38.5</v>
      </c>
      <c r="I224" s="1">
        <v>25</v>
      </c>
      <c r="J224" s="16">
        <v>45.454545454545453</v>
      </c>
      <c r="K224" s="16">
        <v>1.8181818181818181</v>
      </c>
      <c r="L224" s="1">
        <v>4</v>
      </c>
      <c r="M224" s="1">
        <v>0</v>
      </c>
      <c r="N224" s="1">
        <v>240</v>
      </c>
      <c r="O224" s="1" t="s">
        <v>37</v>
      </c>
      <c r="P224" s="1">
        <v>312</v>
      </c>
      <c r="Q224" s="1">
        <v>5.2</v>
      </c>
      <c r="R224" s="2">
        <v>4</v>
      </c>
      <c r="S224" s="2">
        <v>10.47</v>
      </c>
      <c r="T224" s="1">
        <v>250.47</v>
      </c>
      <c r="U224" s="2">
        <v>143.45625000000001</v>
      </c>
      <c r="V224" s="2">
        <v>5.7382500000000007</v>
      </c>
      <c r="W224" s="1">
        <v>48</v>
      </c>
      <c r="X224" s="1" t="s">
        <v>38</v>
      </c>
      <c r="Y224" s="1">
        <v>34</v>
      </c>
      <c r="Z224" s="1">
        <v>25</v>
      </c>
      <c r="AA224" s="2">
        <v>52.083333333333336</v>
      </c>
      <c r="AB224" s="2">
        <v>2.0833333333333335</v>
      </c>
      <c r="AC224" s="1">
        <v>12</v>
      </c>
      <c r="AD224" s="1">
        <v>0</v>
      </c>
      <c r="AE224" s="1">
        <v>720</v>
      </c>
      <c r="AF224" s="1">
        <v>3000</v>
      </c>
      <c r="AG224" s="1">
        <v>936</v>
      </c>
      <c r="AH224" s="2">
        <v>15.6</v>
      </c>
      <c r="AI224" s="2">
        <v>14</v>
      </c>
      <c r="AJ224" s="2">
        <v>2</v>
      </c>
      <c r="AK224" s="1">
        <v>842</v>
      </c>
      <c r="AL224" s="2">
        <v>124.58333333333334</v>
      </c>
      <c r="AM224" s="2">
        <v>4.9833333333333334</v>
      </c>
      <c r="AN224" s="17">
        <v>365.57746212121214</v>
      </c>
      <c r="AO224" s="17">
        <v>14.623098484848487</v>
      </c>
    </row>
    <row r="225" spans="1:41">
      <c r="A225" s="24">
        <v>220</v>
      </c>
      <c r="B225" s="3">
        <v>300</v>
      </c>
      <c r="C225" s="4">
        <v>1322</v>
      </c>
      <c r="D225" s="5" t="s">
        <v>341</v>
      </c>
      <c r="E225" s="4">
        <v>1105156630</v>
      </c>
      <c r="F225" s="1">
        <v>55</v>
      </c>
      <c r="G225" s="1" t="s">
        <v>36</v>
      </c>
      <c r="H225" s="15">
        <v>38.5</v>
      </c>
      <c r="I225" s="1">
        <v>37</v>
      </c>
      <c r="J225" s="16">
        <v>67.272727272727266</v>
      </c>
      <c r="K225" s="16">
        <v>2.6909090909090905</v>
      </c>
      <c r="L225" s="1">
        <v>4</v>
      </c>
      <c r="M225" s="1">
        <v>0</v>
      </c>
      <c r="N225" s="1">
        <v>240</v>
      </c>
      <c r="O225" s="1" t="s">
        <v>37</v>
      </c>
      <c r="P225" s="1">
        <v>312</v>
      </c>
      <c r="Q225" s="1">
        <v>5.2</v>
      </c>
      <c r="R225" s="2">
        <v>4</v>
      </c>
      <c r="S225" s="2">
        <v>28.78</v>
      </c>
      <c r="T225" s="1">
        <v>268.77999999999997</v>
      </c>
      <c r="U225" s="2">
        <v>132.01250000000002</v>
      </c>
      <c r="V225" s="2">
        <v>5.2805</v>
      </c>
      <c r="W225" s="1">
        <v>48</v>
      </c>
      <c r="X225" s="1" t="s">
        <v>38</v>
      </c>
      <c r="Y225" s="1">
        <v>34</v>
      </c>
      <c r="Z225" s="1">
        <v>37</v>
      </c>
      <c r="AA225" s="2">
        <v>77.083333333333329</v>
      </c>
      <c r="AB225" s="2">
        <v>3.083333333333333</v>
      </c>
      <c r="AC225" s="1">
        <v>12</v>
      </c>
      <c r="AD225" s="1">
        <v>0</v>
      </c>
      <c r="AE225" s="1">
        <v>720</v>
      </c>
      <c r="AF225" s="1">
        <v>3000</v>
      </c>
      <c r="AG225" s="1">
        <v>936</v>
      </c>
      <c r="AH225" s="2">
        <v>15.6</v>
      </c>
      <c r="AI225" s="2">
        <v>15</v>
      </c>
      <c r="AJ225" s="2">
        <v>12</v>
      </c>
      <c r="AK225" s="1">
        <v>912</v>
      </c>
      <c r="AL225" s="2">
        <v>110</v>
      </c>
      <c r="AM225" s="2">
        <v>4.4000000000000004</v>
      </c>
      <c r="AN225" s="17">
        <v>386.36856060606061</v>
      </c>
      <c r="AO225" s="17">
        <v>15.454742424242424</v>
      </c>
    </row>
    <row r="226" spans="1:41">
      <c r="A226" s="24">
        <v>221</v>
      </c>
      <c r="B226" s="3">
        <v>302</v>
      </c>
      <c r="C226" s="4">
        <v>1453</v>
      </c>
      <c r="D226" s="5" t="s">
        <v>342</v>
      </c>
      <c r="E226" s="6" t="s">
        <v>343</v>
      </c>
      <c r="F226" s="1">
        <v>55</v>
      </c>
      <c r="G226" s="1" t="s">
        <v>36</v>
      </c>
      <c r="H226" s="15">
        <v>38.5</v>
      </c>
      <c r="I226" s="1">
        <v>20</v>
      </c>
      <c r="J226" s="16">
        <v>36.363636363636367</v>
      </c>
      <c r="K226" s="16">
        <v>1.4545454545454546</v>
      </c>
      <c r="L226" s="1">
        <v>4</v>
      </c>
      <c r="M226" s="1">
        <v>0</v>
      </c>
      <c r="N226" s="1">
        <v>240</v>
      </c>
      <c r="O226" s="1" t="s">
        <v>37</v>
      </c>
      <c r="P226" s="1">
        <v>312</v>
      </c>
      <c r="Q226" s="1">
        <v>5.2</v>
      </c>
      <c r="R226" s="2">
        <v>0</v>
      </c>
      <c r="S226" s="2">
        <v>0</v>
      </c>
      <c r="T226" s="1">
        <v>0</v>
      </c>
      <c r="U226" s="2">
        <v>0</v>
      </c>
      <c r="V226" s="2">
        <v>0</v>
      </c>
      <c r="W226" s="1">
        <v>48</v>
      </c>
      <c r="X226" s="1" t="s">
        <v>38</v>
      </c>
      <c r="Y226" s="1">
        <v>34</v>
      </c>
      <c r="Z226" s="1">
        <v>24</v>
      </c>
      <c r="AA226" s="2">
        <v>50</v>
      </c>
      <c r="AB226" s="2">
        <v>2</v>
      </c>
      <c r="AC226" s="1">
        <v>12</v>
      </c>
      <c r="AD226" s="1">
        <v>0</v>
      </c>
      <c r="AE226" s="1">
        <v>720</v>
      </c>
      <c r="AF226" s="1">
        <v>3000</v>
      </c>
      <c r="AG226" s="1">
        <v>936</v>
      </c>
      <c r="AH226" s="2">
        <v>15.6</v>
      </c>
      <c r="AI226" s="2">
        <v>14</v>
      </c>
      <c r="AJ226" s="2">
        <v>25</v>
      </c>
      <c r="AK226" s="1">
        <v>865</v>
      </c>
      <c r="AL226" s="2">
        <v>119.79166666666666</v>
      </c>
      <c r="AM226" s="2">
        <v>4.791666666666667</v>
      </c>
      <c r="AN226" s="17">
        <v>206.15530303030303</v>
      </c>
      <c r="AO226" s="17">
        <v>8.2462121212121211</v>
      </c>
    </row>
    <row r="227" spans="1:41">
      <c r="A227" s="24">
        <v>222</v>
      </c>
      <c r="B227" s="3">
        <v>303</v>
      </c>
      <c r="C227" s="4">
        <v>1566</v>
      </c>
      <c r="D227" s="5" t="s">
        <v>344</v>
      </c>
      <c r="E227" s="4">
        <v>1105679425</v>
      </c>
      <c r="F227" s="1">
        <v>55</v>
      </c>
      <c r="G227" s="1" t="s">
        <v>36</v>
      </c>
      <c r="H227" s="15">
        <v>38.5</v>
      </c>
      <c r="I227" s="1">
        <v>34</v>
      </c>
      <c r="J227" s="16">
        <v>61.81818181818182</v>
      </c>
      <c r="K227" s="16">
        <v>2.4727272727272727</v>
      </c>
      <c r="L227" s="1">
        <v>4</v>
      </c>
      <c r="M227" s="1">
        <v>0</v>
      </c>
      <c r="N227" s="1">
        <v>240</v>
      </c>
      <c r="O227" s="1" t="s">
        <v>37</v>
      </c>
      <c r="P227" s="1">
        <v>312</v>
      </c>
      <c r="Q227" s="1">
        <v>5.2</v>
      </c>
      <c r="R227" s="2">
        <v>0</v>
      </c>
      <c r="S227" s="2">
        <v>0</v>
      </c>
      <c r="T227" s="1">
        <v>0</v>
      </c>
      <c r="U227" s="2">
        <v>0</v>
      </c>
      <c r="V227" s="2">
        <v>0</v>
      </c>
      <c r="W227" s="1">
        <v>48</v>
      </c>
      <c r="X227" s="1" t="s">
        <v>38</v>
      </c>
      <c r="Y227" s="1">
        <v>34</v>
      </c>
      <c r="Z227" s="1">
        <v>38</v>
      </c>
      <c r="AA227" s="2">
        <v>79.166666666666671</v>
      </c>
      <c r="AB227" s="2">
        <v>3.166666666666667</v>
      </c>
      <c r="AC227" s="1">
        <v>12</v>
      </c>
      <c r="AD227" s="1">
        <v>0</v>
      </c>
      <c r="AE227" s="1">
        <v>720</v>
      </c>
      <c r="AF227" s="1">
        <v>3000</v>
      </c>
      <c r="AG227" s="1">
        <v>936</v>
      </c>
      <c r="AH227" s="2">
        <v>15.6</v>
      </c>
      <c r="AI227" s="2">
        <v>12</v>
      </c>
      <c r="AJ227" s="2">
        <v>37</v>
      </c>
      <c r="AK227" s="1">
        <v>757</v>
      </c>
      <c r="AL227" s="2">
        <v>142.29166666666666</v>
      </c>
      <c r="AM227" s="2">
        <v>5.6916666666666664</v>
      </c>
      <c r="AN227" s="17">
        <v>283.27651515151513</v>
      </c>
      <c r="AO227" s="17">
        <v>11.331060606060607</v>
      </c>
    </row>
    <row r="228" spans="1:41">
      <c r="A228" s="24">
        <v>223</v>
      </c>
      <c r="B228" s="3">
        <v>304</v>
      </c>
      <c r="C228" s="4">
        <v>224</v>
      </c>
      <c r="D228" s="5" t="s">
        <v>345</v>
      </c>
      <c r="E228" s="6">
        <v>1105709875</v>
      </c>
      <c r="F228" s="1">
        <v>55</v>
      </c>
      <c r="G228" s="1" t="s">
        <v>36</v>
      </c>
      <c r="H228" s="15">
        <v>38.5</v>
      </c>
      <c r="I228" s="1">
        <v>30</v>
      </c>
      <c r="J228" s="16">
        <v>54.545454545454547</v>
      </c>
      <c r="K228" s="16">
        <v>2.1818181818181817</v>
      </c>
      <c r="L228" s="1">
        <v>4</v>
      </c>
      <c r="M228" s="1">
        <v>0</v>
      </c>
      <c r="N228" s="1">
        <v>240</v>
      </c>
      <c r="O228" s="1" t="s">
        <v>37</v>
      </c>
      <c r="P228" s="1">
        <v>312</v>
      </c>
      <c r="Q228" s="1">
        <v>5.2</v>
      </c>
      <c r="R228" s="68" t="s">
        <v>285</v>
      </c>
      <c r="S228" s="68"/>
      <c r="T228" s="68"/>
      <c r="U228" s="2">
        <v>0</v>
      </c>
      <c r="V228" s="2">
        <v>0</v>
      </c>
      <c r="W228" s="1">
        <v>48</v>
      </c>
      <c r="X228" s="1" t="s">
        <v>38</v>
      </c>
      <c r="Y228" s="1">
        <v>34</v>
      </c>
      <c r="Z228" s="1">
        <v>35</v>
      </c>
      <c r="AA228" s="2">
        <v>72.916666666666671</v>
      </c>
      <c r="AB228" s="2">
        <v>2.916666666666667</v>
      </c>
      <c r="AC228" s="1">
        <v>12</v>
      </c>
      <c r="AD228" s="1">
        <v>0</v>
      </c>
      <c r="AE228" s="1">
        <v>720</v>
      </c>
      <c r="AF228" s="1">
        <v>3000</v>
      </c>
      <c r="AG228" s="1">
        <v>936</v>
      </c>
      <c r="AH228" s="2">
        <v>15.6</v>
      </c>
      <c r="AI228" s="2">
        <v>12</v>
      </c>
      <c r="AJ228" s="2">
        <v>20</v>
      </c>
      <c r="AK228" s="1">
        <v>740</v>
      </c>
      <c r="AL228" s="2">
        <v>145.83333333333334</v>
      </c>
      <c r="AM228" s="2">
        <v>5.833333333333333</v>
      </c>
      <c r="AN228" s="17">
        <v>273.29545454545456</v>
      </c>
      <c r="AO228" s="17">
        <v>10.931818181818182</v>
      </c>
    </row>
    <row r="229" spans="1:41">
      <c r="A229" s="24">
        <v>224</v>
      </c>
      <c r="B229" s="3">
        <v>307</v>
      </c>
      <c r="C229" s="4">
        <v>1249</v>
      </c>
      <c r="D229" s="5" t="s">
        <v>346</v>
      </c>
      <c r="E229" s="6" t="s">
        <v>347</v>
      </c>
      <c r="F229" s="1">
        <v>55</v>
      </c>
      <c r="G229" s="1" t="s">
        <v>36</v>
      </c>
      <c r="H229" s="15">
        <v>38.5</v>
      </c>
      <c r="I229" s="1">
        <v>50</v>
      </c>
      <c r="J229" s="16">
        <v>90.909090909090907</v>
      </c>
      <c r="K229" s="16">
        <v>3.6363636363636362</v>
      </c>
      <c r="L229" s="1">
        <v>4</v>
      </c>
      <c r="M229" s="1">
        <v>0</v>
      </c>
      <c r="N229" s="1">
        <v>240</v>
      </c>
      <c r="O229" s="1" t="s">
        <v>37</v>
      </c>
      <c r="P229" s="1">
        <v>312</v>
      </c>
      <c r="Q229" s="1">
        <v>5.2</v>
      </c>
      <c r="R229" s="2">
        <v>3</v>
      </c>
      <c r="S229" s="2">
        <v>11.14</v>
      </c>
      <c r="T229" s="1">
        <v>191.14</v>
      </c>
      <c r="U229" s="2">
        <v>150</v>
      </c>
      <c r="V229" s="2">
        <v>6</v>
      </c>
      <c r="W229" s="1">
        <v>48</v>
      </c>
      <c r="X229" s="1" t="s">
        <v>38</v>
      </c>
      <c r="Y229" s="1">
        <v>34</v>
      </c>
      <c r="Z229" s="1">
        <v>43</v>
      </c>
      <c r="AA229" s="2">
        <v>89.583333333333329</v>
      </c>
      <c r="AB229" s="2">
        <v>3.583333333333333</v>
      </c>
      <c r="AC229" s="1">
        <v>12</v>
      </c>
      <c r="AD229" s="1">
        <v>0</v>
      </c>
      <c r="AE229" s="1">
        <v>720</v>
      </c>
      <c r="AF229" s="1">
        <v>3000</v>
      </c>
      <c r="AG229" s="1">
        <v>936</v>
      </c>
      <c r="AH229" s="2">
        <v>15.6</v>
      </c>
      <c r="AI229" s="2">
        <v>11</v>
      </c>
      <c r="AJ229" s="2">
        <v>2</v>
      </c>
      <c r="AK229" s="1">
        <v>662</v>
      </c>
      <c r="AL229" s="2">
        <v>150</v>
      </c>
      <c r="AM229" s="2">
        <v>6</v>
      </c>
      <c r="AN229" s="17">
        <v>480.49242424242425</v>
      </c>
      <c r="AO229" s="17">
        <v>19.219696969696969</v>
      </c>
    </row>
    <row r="230" spans="1:41">
      <c r="A230" s="24">
        <v>225</v>
      </c>
      <c r="B230" s="3">
        <v>308</v>
      </c>
      <c r="C230" s="4">
        <v>1399</v>
      </c>
      <c r="D230" s="5" t="s">
        <v>348</v>
      </c>
      <c r="E230" s="4">
        <v>1106017617</v>
      </c>
      <c r="F230" s="1">
        <v>55</v>
      </c>
      <c r="G230" s="1" t="s">
        <v>36</v>
      </c>
      <c r="H230" s="15">
        <v>38.5</v>
      </c>
      <c r="I230" s="1">
        <v>33</v>
      </c>
      <c r="J230" s="16">
        <v>60</v>
      </c>
      <c r="K230" s="16">
        <v>2.4</v>
      </c>
      <c r="L230" s="1">
        <v>4</v>
      </c>
      <c r="M230" s="1">
        <v>0</v>
      </c>
      <c r="N230" s="1">
        <v>240</v>
      </c>
      <c r="O230" s="1" t="s">
        <v>37</v>
      </c>
      <c r="P230" s="1">
        <v>312</v>
      </c>
      <c r="Q230" s="1">
        <v>5.2</v>
      </c>
      <c r="R230" s="2">
        <v>3</v>
      </c>
      <c r="S230" s="2">
        <v>20.3</v>
      </c>
      <c r="T230" s="1">
        <v>200.3</v>
      </c>
      <c r="U230" s="2">
        <v>150</v>
      </c>
      <c r="V230" s="2">
        <v>6</v>
      </c>
      <c r="W230" s="1">
        <v>48</v>
      </c>
      <c r="X230" s="1" t="s">
        <v>38</v>
      </c>
      <c r="Y230" s="1">
        <v>34</v>
      </c>
      <c r="Z230" s="1">
        <v>40</v>
      </c>
      <c r="AA230" s="2">
        <v>83.333333333333329</v>
      </c>
      <c r="AB230" s="2">
        <v>3.333333333333333</v>
      </c>
      <c r="AC230" s="1">
        <v>12</v>
      </c>
      <c r="AD230" s="1">
        <v>0</v>
      </c>
      <c r="AE230" s="1">
        <v>720</v>
      </c>
      <c r="AF230" s="1">
        <v>3000</v>
      </c>
      <c r="AG230" s="1">
        <v>936</v>
      </c>
      <c r="AH230" s="2">
        <v>15.6</v>
      </c>
      <c r="AI230" s="2">
        <v>13</v>
      </c>
      <c r="AJ230" s="2">
        <v>43</v>
      </c>
      <c r="AK230" s="1">
        <v>823</v>
      </c>
      <c r="AL230" s="2">
        <v>128.54166666666666</v>
      </c>
      <c r="AM230" s="2">
        <v>5.1416666666666666</v>
      </c>
      <c r="AN230" s="17">
        <v>421.875</v>
      </c>
      <c r="AO230" s="17">
        <v>16.875</v>
      </c>
    </row>
    <row r="231" spans="1:41">
      <c r="A231" s="24">
        <v>226</v>
      </c>
      <c r="B231" s="3">
        <v>309</v>
      </c>
      <c r="C231" s="4">
        <v>889</v>
      </c>
      <c r="D231" s="5" t="s">
        <v>349</v>
      </c>
      <c r="E231" s="4">
        <v>1105112914</v>
      </c>
      <c r="F231" s="1">
        <v>55</v>
      </c>
      <c r="G231" s="1" t="s">
        <v>36</v>
      </c>
      <c r="H231" s="15">
        <v>38.5</v>
      </c>
      <c r="I231" s="1">
        <v>29</v>
      </c>
      <c r="J231" s="16">
        <v>52.727272727272727</v>
      </c>
      <c r="K231" s="16">
        <v>2.1090909090909089</v>
      </c>
      <c r="L231" s="1">
        <v>4</v>
      </c>
      <c r="M231" s="1">
        <v>0</v>
      </c>
      <c r="N231" s="1">
        <v>240</v>
      </c>
      <c r="O231" s="1" t="s">
        <v>37</v>
      </c>
      <c r="P231" s="1">
        <v>312</v>
      </c>
      <c r="Q231" s="1">
        <v>5.2</v>
      </c>
      <c r="R231" s="68" t="s">
        <v>285</v>
      </c>
      <c r="S231" s="68"/>
      <c r="T231" s="68"/>
      <c r="U231" s="2">
        <v>0</v>
      </c>
      <c r="V231" s="2">
        <v>0</v>
      </c>
      <c r="W231" s="1">
        <v>48</v>
      </c>
      <c r="X231" s="1" t="s">
        <v>38</v>
      </c>
      <c r="Y231" s="1">
        <v>34</v>
      </c>
      <c r="Z231" s="1">
        <v>35</v>
      </c>
      <c r="AA231" s="2">
        <v>72.916666666666671</v>
      </c>
      <c r="AB231" s="2">
        <v>2.916666666666667</v>
      </c>
      <c r="AC231" s="1">
        <v>12</v>
      </c>
      <c r="AD231" s="1">
        <v>0</v>
      </c>
      <c r="AE231" s="1">
        <v>720</v>
      </c>
      <c r="AF231" s="1">
        <v>3000</v>
      </c>
      <c r="AG231" s="1">
        <v>936</v>
      </c>
      <c r="AH231" s="2">
        <v>15.6</v>
      </c>
      <c r="AI231" s="2">
        <v>16</v>
      </c>
      <c r="AJ231" s="2">
        <v>45</v>
      </c>
      <c r="AK231" s="1">
        <v>1005</v>
      </c>
      <c r="AL231" s="2">
        <v>90.625</v>
      </c>
      <c r="AM231" s="2">
        <v>3.625</v>
      </c>
      <c r="AN231" s="17">
        <v>216.26893939393941</v>
      </c>
      <c r="AO231" s="17">
        <v>8.6507575757575754</v>
      </c>
    </row>
    <row r="232" spans="1:41">
      <c r="A232" s="24">
        <v>227</v>
      </c>
      <c r="B232" s="3">
        <v>311</v>
      </c>
      <c r="C232" s="4">
        <v>691</v>
      </c>
      <c r="D232" s="5" t="s">
        <v>350</v>
      </c>
      <c r="E232" s="6" t="s">
        <v>351</v>
      </c>
      <c r="F232" s="1">
        <v>55</v>
      </c>
      <c r="G232" s="1" t="s">
        <v>36</v>
      </c>
      <c r="H232" s="15">
        <v>38.5</v>
      </c>
      <c r="I232" s="1">
        <v>32</v>
      </c>
      <c r="J232" s="16">
        <v>58.18181818181818</v>
      </c>
      <c r="K232" s="16">
        <v>2.3272727272727272</v>
      </c>
      <c r="L232" s="1">
        <v>4</v>
      </c>
      <c r="M232" s="1">
        <v>0</v>
      </c>
      <c r="N232" s="1">
        <v>240</v>
      </c>
      <c r="O232" s="1" t="s">
        <v>37</v>
      </c>
      <c r="P232" s="1">
        <v>312</v>
      </c>
      <c r="Q232" s="1">
        <v>5.2</v>
      </c>
      <c r="R232" s="2">
        <v>2</v>
      </c>
      <c r="S232" s="2">
        <v>17.899999999999999</v>
      </c>
      <c r="T232" s="1">
        <v>137.9</v>
      </c>
      <c r="U232" s="2">
        <v>150</v>
      </c>
      <c r="V232" s="2">
        <v>6</v>
      </c>
      <c r="W232" s="1">
        <v>48</v>
      </c>
      <c r="X232" s="1" t="s">
        <v>38</v>
      </c>
      <c r="Y232" s="1">
        <v>34</v>
      </c>
      <c r="Z232" s="1">
        <v>25</v>
      </c>
      <c r="AA232" s="2">
        <v>52.083333333333336</v>
      </c>
      <c r="AB232" s="2">
        <v>2.0833333333333335</v>
      </c>
      <c r="AC232" s="1">
        <v>12</v>
      </c>
      <c r="AD232" s="1">
        <v>0</v>
      </c>
      <c r="AE232" s="1">
        <v>720</v>
      </c>
      <c r="AF232" s="1">
        <v>3000</v>
      </c>
      <c r="AG232" s="1">
        <v>936</v>
      </c>
      <c r="AH232" s="2">
        <v>15.6</v>
      </c>
      <c r="AI232" s="2">
        <v>12</v>
      </c>
      <c r="AJ232" s="2">
        <v>13</v>
      </c>
      <c r="AK232" s="1">
        <v>733</v>
      </c>
      <c r="AL232" s="2">
        <v>147.29166666666666</v>
      </c>
      <c r="AM232" s="2">
        <v>5.8916666666666666</v>
      </c>
      <c r="AN232" s="17">
        <v>407.55681818181813</v>
      </c>
      <c r="AO232" s="17">
        <v>16.302272727272729</v>
      </c>
    </row>
    <row r="233" spans="1:41">
      <c r="A233" s="24">
        <v>228</v>
      </c>
      <c r="B233" s="3">
        <v>312</v>
      </c>
      <c r="C233" s="4">
        <v>1750</v>
      </c>
      <c r="D233" s="5" t="s">
        <v>352</v>
      </c>
      <c r="E233" s="4">
        <v>1105744609</v>
      </c>
      <c r="F233" s="1">
        <v>55</v>
      </c>
      <c r="G233" s="1" t="s">
        <v>36</v>
      </c>
      <c r="H233" s="15">
        <v>38.5</v>
      </c>
      <c r="I233" s="1">
        <v>32</v>
      </c>
      <c r="J233" s="16">
        <v>58.18181818181818</v>
      </c>
      <c r="K233" s="16">
        <v>2.3272727272727272</v>
      </c>
      <c r="L233" s="1">
        <v>4</v>
      </c>
      <c r="M233" s="1">
        <v>0</v>
      </c>
      <c r="N233" s="1">
        <v>240</v>
      </c>
      <c r="O233" s="1" t="s">
        <v>37</v>
      </c>
      <c r="P233" s="1">
        <v>312</v>
      </c>
      <c r="Q233" s="1">
        <v>5.2</v>
      </c>
      <c r="R233" s="2">
        <v>0</v>
      </c>
      <c r="S233" s="2">
        <v>0</v>
      </c>
      <c r="T233" s="1">
        <v>0</v>
      </c>
      <c r="U233" s="2">
        <v>0</v>
      </c>
      <c r="V233" s="2">
        <v>0</v>
      </c>
      <c r="W233" s="1">
        <v>48</v>
      </c>
      <c r="X233" s="1" t="s">
        <v>38</v>
      </c>
      <c r="Y233" s="1">
        <v>34</v>
      </c>
      <c r="Z233" s="1">
        <v>35</v>
      </c>
      <c r="AA233" s="2">
        <v>72.916666666666671</v>
      </c>
      <c r="AB233" s="2">
        <v>2.916666666666667</v>
      </c>
      <c r="AC233" s="1">
        <v>12</v>
      </c>
      <c r="AD233" s="1">
        <v>0</v>
      </c>
      <c r="AE233" s="1">
        <v>720</v>
      </c>
      <c r="AF233" s="1">
        <v>3000</v>
      </c>
      <c r="AG233" s="1">
        <v>936</v>
      </c>
      <c r="AH233" s="2">
        <v>15.6</v>
      </c>
      <c r="AI233" s="2">
        <v>13</v>
      </c>
      <c r="AJ233" s="2">
        <v>59</v>
      </c>
      <c r="AK233" s="1">
        <v>839</v>
      </c>
      <c r="AL233" s="2">
        <v>125.20833333333334</v>
      </c>
      <c r="AM233" s="2">
        <v>5.0083333333333337</v>
      </c>
      <c r="AN233" s="17">
        <v>256.30681818181819</v>
      </c>
      <c r="AO233" s="17">
        <v>10.252272727272729</v>
      </c>
    </row>
    <row r="234" spans="1:41">
      <c r="A234" s="24">
        <v>229</v>
      </c>
      <c r="B234" s="3">
        <v>314</v>
      </c>
      <c r="C234" s="4">
        <v>1747</v>
      </c>
      <c r="D234" s="5" t="s">
        <v>353</v>
      </c>
      <c r="E234" s="4">
        <v>1150137337</v>
      </c>
      <c r="F234" s="1">
        <v>55</v>
      </c>
      <c r="G234" s="1" t="s">
        <v>36</v>
      </c>
      <c r="H234" s="15">
        <v>38.5</v>
      </c>
      <c r="I234" s="1">
        <v>25</v>
      </c>
      <c r="J234" s="16">
        <v>45.454545454545453</v>
      </c>
      <c r="K234" s="16">
        <v>1.8181818181818181</v>
      </c>
      <c r="L234" s="1">
        <v>4</v>
      </c>
      <c r="M234" s="1">
        <v>0</v>
      </c>
      <c r="N234" s="1">
        <v>240</v>
      </c>
      <c r="O234" s="1" t="s">
        <v>37</v>
      </c>
      <c r="P234" s="1">
        <v>312</v>
      </c>
      <c r="Q234" s="1">
        <v>5.2</v>
      </c>
      <c r="R234" s="2">
        <v>0</v>
      </c>
      <c r="S234" s="2">
        <v>0</v>
      </c>
      <c r="T234" s="1">
        <v>0</v>
      </c>
      <c r="U234" s="2">
        <v>0</v>
      </c>
      <c r="V234" s="2">
        <v>0</v>
      </c>
      <c r="W234" s="1">
        <v>48</v>
      </c>
      <c r="X234" s="1" t="s">
        <v>38</v>
      </c>
      <c r="Y234" s="1">
        <v>34</v>
      </c>
      <c r="Z234" s="1">
        <v>36</v>
      </c>
      <c r="AA234" s="2">
        <v>75</v>
      </c>
      <c r="AB234" s="2">
        <v>3</v>
      </c>
      <c r="AC234" s="1">
        <v>12</v>
      </c>
      <c r="AD234" s="1">
        <v>0</v>
      </c>
      <c r="AE234" s="1">
        <v>720</v>
      </c>
      <c r="AF234" s="1">
        <v>3000</v>
      </c>
      <c r="AG234" s="1">
        <v>936</v>
      </c>
      <c r="AH234" s="2">
        <v>15.6</v>
      </c>
      <c r="AI234" s="2">
        <v>16</v>
      </c>
      <c r="AJ234" s="2">
        <v>40</v>
      </c>
      <c r="AK234" s="1">
        <v>1000</v>
      </c>
      <c r="AL234" s="2">
        <v>91.666666666666657</v>
      </c>
      <c r="AM234" s="2">
        <v>3.6666666666666665</v>
      </c>
      <c r="AN234" s="17">
        <v>212.12121212121212</v>
      </c>
      <c r="AO234" s="17">
        <v>8.4848484848484844</v>
      </c>
    </row>
    <row r="235" spans="1:41">
      <c r="A235" s="24">
        <v>230</v>
      </c>
      <c r="B235" s="3">
        <v>315</v>
      </c>
      <c r="C235" s="4">
        <v>342</v>
      </c>
      <c r="D235" s="5" t="s">
        <v>354</v>
      </c>
      <c r="E235" s="6">
        <v>1105623019</v>
      </c>
      <c r="F235" s="1">
        <v>55</v>
      </c>
      <c r="G235" s="1" t="s">
        <v>36</v>
      </c>
      <c r="H235" s="15">
        <v>38.5</v>
      </c>
      <c r="I235" s="1">
        <v>40</v>
      </c>
      <c r="J235" s="16">
        <v>72.727272727272734</v>
      </c>
      <c r="K235" s="16">
        <v>2.9090909090909092</v>
      </c>
      <c r="L235" s="1">
        <v>4</v>
      </c>
      <c r="M235" s="1">
        <v>0</v>
      </c>
      <c r="N235" s="1">
        <v>240</v>
      </c>
      <c r="O235" s="1" t="s">
        <v>37</v>
      </c>
      <c r="P235" s="1">
        <v>312</v>
      </c>
      <c r="Q235" s="1">
        <v>5.2</v>
      </c>
      <c r="R235" s="2">
        <v>4</v>
      </c>
      <c r="S235" s="2">
        <v>12.26</v>
      </c>
      <c r="T235" s="1">
        <v>252.26</v>
      </c>
      <c r="U235" s="2">
        <v>142.33750000000001</v>
      </c>
      <c r="V235" s="2">
        <v>5.6935000000000002</v>
      </c>
      <c r="W235" s="1">
        <v>48</v>
      </c>
      <c r="X235" s="1" t="s">
        <v>38</v>
      </c>
      <c r="Y235" s="1">
        <v>34</v>
      </c>
      <c r="Z235" s="1">
        <v>38</v>
      </c>
      <c r="AA235" s="2">
        <v>79.166666666666671</v>
      </c>
      <c r="AB235" s="2">
        <v>3.166666666666667</v>
      </c>
      <c r="AC235" s="1">
        <v>12</v>
      </c>
      <c r="AD235" s="1">
        <v>0</v>
      </c>
      <c r="AE235" s="1">
        <v>720</v>
      </c>
      <c r="AF235" s="1">
        <v>3000</v>
      </c>
      <c r="AG235" s="1">
        <v>936</v>
      </c>
      <c r="AH235" s="2">
        <v>15.6</v>
      </c>
      <c r="AI235" s="2">
        <v>16</v>
      </c>
      <c r="AJ235" s="2">
        <v>38</v>
      </c>
      <c r="AK235" s="1">
        <v>998</v>
      </c>
      <c r="AL235" s="2">
        <v>92.083333333333343</v>
      </c>
      <c r="AM235" s="2">
        <v>3.6833333333333331</v>
      </c>
      <c r="AN235" s="17">
        <v>386.31477272727273</v>
      </c>
      <c r="AO235" s="17">
        <v>15.452590909090912</v>
      </c>
    </row>
    <row r="236" spans="1:41">
      <c r="A236" s="24">
        <v>231</v>
      </c>
      <c r="B236" s="3">
        <v>316</v>
      </c>
      <c r="C236" s="4">
        <v>162</v>
      </c>
      <c r="D236" s="5" t="s">
        <v>355</v>
      </c>
      <c r="E236" s="4">
        <v>1104814932</v>
      </c>
      <c r="F236" s="1">
        <v>55</v>
      </c>
      <c r="G236" s="1" t="s">
        <v>36</v>
      </c>
      <c r="H236" s="15">
        <v>38.5</v>
      </c>
      <c r="I236" s="1">
        <v>57</v>
      </c>
      <c r="J236" s="16">
        <v>100</v>
      </c>
      <c r="K236" s="16">
        <v>4</v>
      </c>
      <c r="L236" s="1">
        <v>4</v>
      </c>
      <c r="M236" s="1">
        <v>0</v>
      </c>
      <c r="N236" s="1">
        <v>240</v>
      </c>
      <c r="O236" s="1" t="s">
        <v>37</v>
      </c>
      <c r="P236" s="1">
        <v>312</v>
      </c>
      <c r="Q236" s="1">
        <v>5.2</v>
      </c>
      <c r="R236" s="2">
        <v>5</v>
      </c>
      <c r="S236" s="2">
        <v>1.24</v>
      </c>
      <c r="T236" s="1">
        <v>301.24</v>
      </c>
      <c r="U236" s="2">
        <v>111.72499999999999</v>
      </c>
      <c r="V236" s="2">
        <v>4.4689999999999994</v>
      </c>
      <c r="W236" s="1">
        <v>48</v>
      </c>
      <c r="X236" s="1" t="s">
        <v>38</v>
      </c>
      <c r="Y236" s="1">
        <v>34</v>
      </c>
      <c r="Z236" s="1">
        <v>50</v>
      </c>
      <c r="AA236" s="2">
        <v>100</v>
      </c>
      <c r="AB236" s="2">
        <v>4</v>
      </c>
      <c r="AC236" s="1">
        <v>12</v>
      </c>
      <c r="AD236" s="1">
        <v>0</v>
      </c>
      <c r="AE236" s="1">
        <v>720</v>
      </c>
      <c r="AF236" s="1">
        <v>3000</v>
      </c>
      <c r="AG236" s="1">
        <v>936</v>
      </c>
      <c r="AH236" s="2">
        <v>15.6</v>
      </c>
      <c r="AI236" s="2">
        <v>12</v>
      </c>
      <c r="AJ236" s="2">
        <v>27.94</v>
      </c>
      <c r="AK236" s="1">
        <v>747.94</v>
      </c>
      <c r="AL236" s="2">
        <v>144.17916666666665</v>
      </c>
      <c r="AM236" s="2">
        <v>5.7671666666666654</v>
      </c>
      <c r="AN236" s="17">
        <v>455.9041666666667</v>
      </c>
      <c r="AO236" s="17">
        <v>18.236166666666666</v>
      </c>
    </row>
    <row r="237" spans="1:41">
      <c r="A237" s="24">
        <v>232</v>
      </c>
      <c r="B237" s="3">
        <v>317</v>
      </c>
      <c r="C237" s="4">
        <v>815</v>
      </c>
      <c r="D237" s="5" t="s">
        <v>356</v>
      </c>
      <c r="E237" s="4">
        <v>1105891079</v>
      </c>
      <c r="F237" s="1">
        <v>55</v>
      </c>
      <c r="G237" s="1" t="s">
        <v>36</v>
      </c>
      <c r="H237" s="15">
        <v>38.5</v>
      </c>
      <c r="I237" s="1">
        <v>35</v>
      </c>
      <c r="J237" s="16">
        <v>63.636363636363633</v>
      </c>
      <c r="K237" s="16">
        <v>2.5454545454545454</v>
      </c>
      <c r="L237" s="1">
        <v>4</v>
      </c>
      <c r="M237" s="1">
        <v>0</v>
      </c>
      <c r="N237" s="1">
        <v>240</v>
      </c>
      <c r="O237" s="1" t="s">
        <v>37</v>
      </c>
      <c r="P237" s="1">
        <v>312</v>
      </c>
      <c r="Q237" s="1">
        <v>5.2</v>
      </c>
      <c r="R237" s="2">
        <v>3</v>
      </c>
      <c r="S237" s="2">
        <v>9.7799999999999994</v>
      </c>
      <c r="T237" s="1">
        <v>189.78</v>
      </c>
      <c r="U237" s="2">
        <v>150</v>
      </c>
      <c r="V237" s="2">
        <v>6</v>
      </c>
      <c r="W237" s="1">
        <v>48</v>
      </c>
      <c r="X237" s="1" t="s">
        <v>38</v>
      </c>
      <c r="Y237" s="1">
        <v>34</v>
      </c>
      <c r="Z237" s="1">
        <v>44</v>
      </c>
      <c r="AA237" s="2">
        <v>91.666666666666671</v>
      </c>
      <c r="AB237" s="2">
        <v>3.666666666666667</v>
      </c>
      <c r="AC237" s="1">
        <v>12</v>
      </c>
      <c r="AD237" s="1">
        <v>0</v>
      </c>
      <c r="AE237" s="1">
        <v>720</v>
      </c>
      <c r="AF237" s="1">
        <v>3000</v>
      </c>
      <c r="AG237" s="1">
        <v>936</v>
      </c>
      <c r="AH237" s="2">
        <v>15.6</v>
      </c>
      <c r="AI237" s="2">
        <v>18</v>
      </c>
      <c r="AJ237" s="2">
        <v>27.49</v>
      </c>
      <c r="AK237" s="1">
        <v>1107.49</v>
      </c>
      <c r="AL237" s="2">
        <v>69.272916666666674</v>
      </c>
      <c r="AM237" s="2">
        <v>2.7709166666666669</v>
      </c>
      <c r="AN237" s="17">
        <v>374.57594696969699</v>
      </c>
      <c r="AO237" s="17">
        <v>14.983037878787878</v>
      </c>
    </row>
    <row r="238" spans="1:41">
      <c r="A238" s="24">
        <v>233</v>
      </c>
      <c r="B238" s="3">
        <v>318</v>
      </c>
      <c r="C238" s="4">
        <v>1157</v>
      </c>
      <c r="D238" s="5" t="s">
        <v>357</v>
      </c>
      <c r="E238" s="6" t="s">
        <v>358</v>
      </c>
      <c r="F238" s="1">
        <v>55</v>
      </c>
      <c r="G238" s="1" t="s">
        <v>36</v>
      </c>
      <c r="H238" s="15">
        <v>38.5</v>
      </c>
      <c r="I238" s="1">
        <v>49</v>
      </c>
      <c r="J238" s="16">
        <v>89.090909090909093</v>
      </c>
      <c r="K238" s="16">
        <v>3.5636363636363639</v>
      </c>
      <c r="L238" s="1">
        <v>4</v>
      </c>
      <c r="M238" s="1">
        <v>0</v>
      </c>
      <c r="N238" s="1">
        <v>240</v>
      </c>
      <c r="O238" s="1" t="s">
        <v>37</v>
      </c>
      <c r="P238" s="1">
        <v>312</v>
      </c>
      <c r="Q238" s="1">
        <v>5.2</v>
      </c>
      <c r="R238" s="2">
        <v>3</v>
      </c>
      <c r="S238" s="2">
        <v>2.2400000000000002</v>
      </c>
      <c r="T238" s="1">
        <v>182.24</v>
      </c>
      <c r="U238" s="2">
        <v>150</v>
      </c>
      <c r="V238" s="2">
        <v>6</v>
      </c>
      <c r="W238" s="1">
        <v>48</v>
      </c>
      <c r="X238" s="1" t="s">
        <v>38</v>
      </c>
      <c r="Y238" s="1">
        <v>34</v>
      </c>
      <c r="Z238" s="1">
        <v>49</v>
      </c>
      <c r="AA238" s="2">
        <v>100</v>
      </c>
      <c r="AB238" s="2">
        <v>4</v>
      </c>
      <c r="AC238" s="1">
        <v>12</v>
      </c>
      <c r="AD238" s="1">
        <v>0</v>
      </c>
      <c r="AE238" s="1">
        <v>720</v>
      </c>
      <c r="AF238" s="1">
        <v>3000</v>
      </c>
      <c r="AG238" s="1">
        <v>936</v>
      </c>
      <c r="AH238" s="2">
        <v>15.6</v>
      </c>
      <c r="AI238" s="2">
        <v>12</v>
      </c>
      <c r="AJ238" s="2">
        <v>43</v>
      </c>
      <c r="AK238" s="1">
        <v>763</v>
      </c>
      <c r="AL238" s="2">
        <v>141.04166666666666</v>
      </c>
      <c r="AM238" s="2">
        <v>5.6416666666666666</v>
      </c>
      <c r="AN238" s="17">
        <v>480.13257575757575</v>
      </c>
      <c r="AO238" s="17">
        <v>19.205303030303032</v>
      </c>
    </row>
    <row r="239" spans="1:41">
      <c r="A239" s="24">
        <v>234</v>
      </c>
      <c r="B239" s="3">
        <v>320</v>
      </c>
      <c r="C239" s="4">
        <v>1592</v>
      </c>
      <c r="D239" s="5" t="s">
        <v>359</v>
      </c>
      <c r="E239" s="6" t="s">
        <v>360</v>
      </c>
      <c r="F239" s="1">
        <v>55</v>
      </c>
      <c r="G239" s="1" t="s">
        <v>36</v>
      </c>
      <c r="H239" s="15">
        <v>38.5</v>
      </c>
      <c r="I239" s="1">
        <v>44</v>
      </c>
      <c r="J239" s="16">
        <v>80</v>
      </c>
      <c r="K239" s="16">
        <v>3.2</v>
      </c>
      <c r="L239" s="1">
        <v>4</v>
      </c>
      <c r="M239" s="1">
        <v>0</v>
      </c>
      <c r="N239" s="1">
        <v>240</v>
      </c>
      <c r="O239" s="1" t="s">
        <v>37</v>
      </c>
      <c r="P239" s="1">
        <v>312</v>
      </c>
      <c r="Q239" s="1">
        <v>5.2</v>
      </c>
      <c r="R239" s="2">
        <v>4</v>
      </c>
      <c r="S239" s="2">
        <v>6.9</v>
      </c>
      <c r="T239" s="1">
        <v>246.9</v>
      </c>
      <c r="U239" s="2">
        <v>145.6875</v>
      </c>
      <c r="V239" s="2">
        <v>5.8274999999999997</v>
      </c>
      <c r="W239" s="1">
        <v>48</v>
      </c>
      <c r="X239" s="1" t="s">
        <v>38</v>
      </c>
      <c r="Y239" s="1">
        <v>34</v>
      </c>
      <c r="Z239" s="1">
        <v>42</v>
      </c>
      <c r="AA239" s="2">
        <v>87.5</v>
      </c>
      <c r="AB239" s="2">
        <v>3.5</v>
      </c>
      <c r="AC239" s="1">
        <v>12</v>
      </c>
      <c r="AD239" s="1">
        <v>0</v>
      </c>
      <c r="AE239" s="1">
        <v>720</v>
      </c>
      <c r="AF239" s="1">
        <v>3000</v>
      </c>
      <c r="AG239" s="1">
        <v>936</v>
      </c>
      <c r="AH239" s="2">
        <v>15.6</v>
      </c>
      <c r="AI239" s="2">
        <v>14</v>
      </c>
      <c r="AJ239" s="2">
        <v>56</v>
      </c>
      <c r="AK239" s="1">
        <v>896</v>
      </c>
      <c r="AL239" s="2">
        <v>113.33333333333334</v>
      </c>
      <c r="AM239" s="2">
        <v>4.5333333333333332</v>
      </c>
      <c r="AN239" s="17">
        <v>426.52083333333337</v>
      </c>
      <c r="AO239" s="17">
        <v>17.060833333333335</v>
      </c>
    </row>
    <row r="240" spans="1:41">
      <c r="A240" s="24">
        <v>235</v>
      </c>
      <c r="B240" s="3">
        <v>321</v>
      </c>
      <c r="C240" s="4">
        <v>1714</v>
      </c>
      <c r="D240" s="5" t="s">
        <v>361</v>
      </c>
      <c r="E240" s="4">
        <v>1106075383</v>
      </c>
      <c r="F240" s="1">
        <v>55</v>
      </c>
      <c r="G240" s="1" t="s">
        <v>36</v>
      </c>
      <c r="H240" s="15">
        <v>38.5</v>
      </c>
      <c r="I240" s="1">
        <v>37</v>
      </c>
      <c r="J240" s="16">
        <v>67.272727272727266</v>
      </c>
      <c r="K240" s="16">
        <v>2.6909090909090905</v>
      </c>
      <c r="L240" s="1">
        <v>4</v>
      </c>
      <c r="M240" s="1">
        <v>0</v>
      </c>
      <c r="N240" s="1">
        <v>240</v>
      </c>
      <c r="O240" s="1" t="s">
        <v>37</v>
      </c>
      <c r="P240" s="1">
        <v>312</v>
      </c>
      <c r="Q240" s="1">
        <v>5.2</v>
      </c>
      <c r="R240" s="2">
        <v>3</v>
      </c>
      <c r="S240" s="2">
        <v>18.760000000000002</v>
      </c>
      <c r="T240" s="1">
        <v>198.76</v>
      </c>
      <c r="U240" s="2">
        <v>150</v>
      </c>
      <c r="V240" s="2">
        <v>6</v>
      </c>
      <c r="W240" s="1">
        <v>48</v>
      </c>
      <c r="X240" s="1" t="s">
        <v>38</v>
      </c>
      <c r="Y240" s="1">
        <v>34</v>
      </c>
      <c r="Z240" s="1">
        <v>47</v>
      </c>
      <c r="AA240" s="2">
        <v>97.916666666666671</v>
      </c>
      <c r="AB240" s="2">
        <v>3.916666666666667</v>
      </c>
      <c r="AC240" s="1">
        <v>12</v>
      </c>
      <c r="AD240" s="1">
        <v>0</v>
      </c>
      <c r="AE240" s="1">
        <v>720</v>
      </c>
      <c r="AF240" s="1">
        <v>3000</v>
      </c>
      <c r="AG240" s="1">
        <v>936</v>
      </c>
      <c r="AH240" s="2">
        <v>15.6</v>
      </c>
      <c r="AI240" s="2">
        <v>12</v>
      </c>
      <c r="AJ240" s="2">
        <v>4</v>
      </c>
      <c r="AK240" s="1">
        <v>724</v>
      </c>
      <c r="AL240" s="2">
        <v>149.16666666666666</v>
      </c>
      <c r="AM240" s="2">
        <v>5.9666666666666668</v>
      </c>
      <c r="AN240" s="17">
        <v>464.35606060606062</v>
      </c>
      <c r="AO240" s="17">
        <v>18.574242424242428</v>
      </c>
    </row>
    <row r="241" spans="1:41">
      <c r="A241" s="24">
        <v>236</v>
      </c>
      <c r="B241" s="3">
        <v>322</v>
      </c>
      <c r="C241" s="4">
        <v>325</v>
      </c>
      <c r="D241" s="5" t="s">
        <v>362</v>
      </c>
      <c r="E241" s="6">
        <v>1900563675</v>
      </c>
      <c r="F241" s="1">
        <v>55</v>
      </c>
      <c r="G241" s="1" t="s">
        <v>36</v>
      </c>
      <c r="H241" s="15">
        <v>38.5</v>
      </c>
      <c r="I241" s="1">
        <v>38</v>
      </c>
      <c r="J241" s="16">
        <v>69.090909090909093</v>
      </c>
      <c r="K241" s="16">
        <v>2.7636363636363637</v>
      </c>
      <c r="L241" s="1">
        <v>4</v>
      </c>
      <c r="M241" s="1">
        <v>0</v>
      </c>
      <c r="N241" s="1">
        <v>240</v>
      </c>
      <c r="O241" s="1" t="s">
        <v>37</v>
      </c>
      <c r="P241" s="1">
        <v>312</v>
      </c>
      <c r="Q241" s="1">
        <v>5.2</v>
      </c>
      <c r="R241" s="2">
        <v>2</v>
      </c>
      <c r="S241" s="2">
        <v>59.27</v>
      </c>
      <c r="T241" s="1">
        <v>179.27</v>
      </c>
      <c r="U241" s="2">
        <v>150</v>
      </c>
      <c r="V241" s="2">
        <v>6</v>
      </c>
      <c r="W241" s="1">
        <v>48</v>
      </c>
      <c r="X241" s="1" t="s">
        <v>38</v>
      </c>
      <c r="Y241" s="1">
        <v>34</v>
      </c>
      <c r="Z241" s="1">
        <v>48</v>
      </c>
      <c r="AA241" s="2">
        <v>100</v>
      </c>
      <c r="AB241" s="2">
        <v>4</v>
      </c>
      <c r="AC241" s="1">
        <v>12</v>
      </c>
      <c r="AD241" s="1">
        <v>0</v>
      </c>
      <c r="AE241" s="1">
        <v>720</v>
      </c>
      <c r="AF241" s="1">
        <v>3000</v>
      </c>
      <c r="AG241" s="1">
        <v>936</v>
      </c>
      <c r="AH241" s="2">
        <v>15.6</v>
      </c>
      <c r="AI241" s="2">
        <v>14</v>
      </c>
      <c r="AJ241" s="2">
        <v>13</v>
      </c>
      <c r="AK241" s="1">
        <v>853</v>
      </c>
      <c r="AL241" s="2">
        <v>122.29166666666666</v>
      </c>
      <c r="AM241" s="2">
        <v>4.8916666666666666</v>
      </c>
      <c r="AN241" s="17">
        <v>441.38257575757575</v>
      </c>
      <c r="AO241" s="17">
        <v>17.655303030303031</v>
      </c>
    </row>
    <row r="242" spans="1:41">
      <c r="A242" s="24">
        <v>237</v>
      </c>
      <c r="B242" s="3">
        <v>323</v>
      </c>
      <c r="C242" s="4">
        <v>1509</v>
      </c>
      <c r="D242" s="5" t="s">
        <v>363</v>
      </c>
      <c r="E242" s="6" t="s">
        <v>364</v>
      </c>
      <c r="F242" s="1">
        <v>55</v>
      </c>
      <c r="G242" s="1" t="s">
        <v>36</v>
      </c>
      <c r="H242" s="15">
        <v>38.5</v>
      </c>
      <c r="I242" s="1">
        <v>40</v>
      </c>
      <c r="J242" s="16">
        <v>72.727272727272734</v>
      </c>
      <c r="K242" s="16">
        <v>2.9090909090909092</v>
      </c>
      <c r="L242" s="1">
        <v>4</v>
      </c>
      <c r="M242" s="1">
        <v>0</v>
      </c>
      <c r="N242" s="1">
        <v>240</v>
      </c>
      <c r="O242" s="1" t="s">
        <v>37</v>
      </c>
      <c r="P242" s="1">
        <v>312</v>
      </c>
      <c r="Q242" s="1">
        <v>5.2</v>
      </c>
      <c r="R242" s="2">
        <v>0</v>
      </c>
      <c r="S242" s="2">
        <v>0</v>
      </c>
      <c r="T242" s="1">
        <v>0</v>
      </c>
      <c r="U242" s="2">
        <v>0</v>
      </c>
      <c r="V242" s="2">
        <v>0</v>
      </c>
      <c r="W242" s="1">
        <v>48</v>
      </c>
      <c r="X242" s="1" t="s">
        <v>38</v>
      </c>
      <c r="Y242" s="1">
        <v>34</v>
      </c>
      <c r="Z242" s="1">
        <v>43</v>
      </c>
      <c r="AA242" s="2">
        <v>89.583333333333329</v>
      </c>
      <c r="AB242" s="2">
        <v>3.583333333333333</v>
      </c>
      <c r="AC242" s="1">
        <v>12</v>
      </c>
      <c r="AD242" s="1">
        <v>0</v>
      </c>
      <c r="AE242" s="1">
        <v>720</v>
      </c>
      <c r="AF242" s="1">
        <v>3000</v>
      </c>
      <c r="AG242" s="1">
        <v>936</v>
      </c>
      <c r="AH242" s="2">
        <v>15.6</v>
      </c>
      <c r="AI242" s="2">
        <v>13</v>
      </c>
      <c r="AJ242" s="2">
        <v>32</v>
      </c>
      <c r="AK242" s="1">
        <v>812</v>
      </c>
      <c r="AL242" s="2">
        <v>130.83333333333334</v>
      </c>
      <c r="AM242" s="2">
        <v>5.2333333333333334</v>
      </c>
      <c r="AN242" s="17">
        <v>293.14393939393938</v>
      </c>
      <c r="AO242" s="17">
        <v>11.725757575757576</v>
      </c>
    </row>
    <row r="243" spans="1:41">
      <c r="A243" s="24">
        <v>238</v>
      </c>
      <c r="B243" s="3">
        <v>324</v>
      </c>
      <c r="C243" s="4">
        <v>1687</v>
      </c>
      <c r="D243" s="5" t="s">
        <v>365</v>
      </c>
      <c r="E243" s="4">
        <v>1105758799</v>
      </c>
      <c r="F243" s="1">
        <v>55</v>
      </c>
      <c r="G243" s="1" t="s">
        <v>36</v>
      </c>
      <c r="H243" s="15">
        <v>38.5</v>
      </c>
      <c r="I243" s="1">
        <v>39</v>
      </c>
      <c r="J243" s="16">
        <v>70.909090909090907</v>
      </c>
      <c r="K243" s="16">
        <v>2.8363636363636364</v>
      </c>
      <c r="L243" s="1">
        <v>4</v>
      </c>
      <c r="M243" s="1">
        <v>0</v>
      </c>
      <c r="N243" s="1">
        <v>240</v>
      </c>
      <c r="O243" s="1" t="s">
        <v>37</v>
      </c>
      <c r="P243" s="1">
        <v>312</v>
      </c>
      <c r="Q243" s="1">
        <v>5.2</v>
      </c>
      <c r="R243" s="2">
        <v>4</v>
      </c>
      <c r="S243" s="2">
        <v>15.27</v>
      </c>
      <c r="T243" s="1">
        <v>255.27</v>
      </c>
      <c r="U243" s="2">
        <v>140.45625000000001</v>
      </c>
      <c r="V243" s="2">
        <v>5.6182500000000006</v>
      </c>
      <c r="W243" s="1">
        <v>48</v>
      </c>
      <c r="X243" s="1" t="s">
        <v>38</v>
      </c>
      <c r="Y243" s="1">
        <v>34</v>
      </c>
      <c r="Z243" s="1">
        <v>55</v>
      </c>
      <c r="AA243" s="2">
        <v>100</v>
      </c>
      <c r="AB243" s="2">
        <v>4</v>
      </c>
      <c r="AC243" s="1">
        <v>12</v>
      </c>
      <c r="AD243" s="1">
        <v>0</v>
      </c>
      <c r="AE243" s="1">
        <v>720</v>
      </c>
      <c r="AF243" s="1">
        <v>3000</v>
      </c>
      <c r="AG243" s="1">
        <v>936</v>
      </c>
      <c r="AH243" s="2">
        <v>15.6</v>
      </c>
      <c r="AI243" s="2">
        <v>11</v>
      </c>
      <c r="AJ243" s="2">
        <v>17</v>
      </c>
      <c r="AK243" s="1">
        <v>677</v>
      </c>
      <c r="AL243" s="2">
        <v>150</v>
      </c>
      <c r="AM243" s="2">
        <v>6</v>
      </c>
      <c r="AN243" s="17">
        <v>461.36534090909095</v>
      </c>
      <c r="AO243" s="17">
        <v>18.454613636363639</v>
      </c>
    </row>
    <row r="244" spans="1:41">
      <c r="A244" s="24">
        <v>239</v>
      </c>
      <c r="B244" s="3">
        <v>329</v>
      </c>
      <c r="C244" s="4">
        <v>1214</v>
      </c>
      <c r="D244" s="5" t="s">
        <v>366</v>
      </c>
      <c r="E244" s="6" t="s">
        <v>367</v>
      </c>
      <c r="F244" s="1">
        <v>55</v>
      </c>
      <c r="G244" s="1" t="s">
        <v>36</v>
      </c>
      <c r="H244" s="15">
        <v>38.5</v>
      </c>
      <c r="I244" s="1">
        <v>53</v>
      </c>
      <c r="J244" s="16">
        <v>96.36363636363636</v>
      </c>
      <c r="K244" s="16">
        <v>3.8545454545454545</v>
      </c>
      <c r="L244" s="1">
        <v>4</v>
      </c>
      <c r="M244" s="1">
        <v>0</v>
      </c>
      <c r="N244" s="1">
        <v>240</v>
      </c>
      <c r="O244" s="1" t="s">
        <v>37</v>
      </c>
      <c r="P244" s="1">
        <v>312</v>
      </c>
      <c r="Q244" s="1">
        <v>5.2</v>
      </c>
      <c r="R244" s="2">
        <v>2</v>
      </c>
      <c r="S244" s="2">
        <v>38.4</v>
      </c>
      <c r="T244" s="1">
        <v>158.4</v>
      </c>
      <c r="U244" s="2">
        <v>150</v>
      </c>
      <c r="V244" s="2">
        <v>6</v>
      </c>
      <c r="W244" s="1">
        <v>48</v>
      </c>
      <c r="X244" s="1" t="s">
        <v>38</v>
      </c>
      <c r="Y244" s="1">
        <v>34</v>
      </c>
      <c r="Z244" s="1">
        <v>45</v>
      </c>
      <c r="AA244" s="2">
        <v>93.75</v>
      </c>
      <c r="AB244" s="2">
        <v>3.75</v>
      </c>
      <c r="AC244" s="1">
        <v>12</v>
      </c>
      <c r="AD244" s="1">
        <v>0</v>
      </c>
      <c r="AE244" s="1">
        <v>720</v>
      </c>
      <c r="AF244" s="1">
        <v>3000</v>
      </c>
      <c r="AG244" s="1">
        <v>936</v>
      </c>
      <c r="AH244" s="2">
        <v>15.6</v>
      </c>
      <c r="AI244" s="2">
        <v>11</v>
      </c>
      <c r="AJ244" s="2">
        <v>21</v>
      </c>
      <c r="AK244" s="1">
        <v>681</v>
      </c>
      <c r="AL244" s="2">
        <v>150</v>
      </c>
      <c r="AM244" s="2">
        <v>6</v>
      </c>
      <c r="AN244" s="17">
        <v>490.11363636363637</v>
      </c>
      <c r="AO244" s="17">
        <v>19.604545454545455</v>
      </c>
    </row>
    <row r="245" spans="1:41">
      <c r="A245" s="24">
        <v>240</v>
      </c>
      <c r="B245" s="3">
        <v>330</v>
      </c>
      <c r="C245" s="4">
        <v>1356</v>
      </c>
      <c r="D245" s="5" t="s">
        <v>368</v>
      </c>
      <c r="E245" s="4">
        <v>1104859820</v>
      </c>
      <c r="F245" s="1">
        <v>55</v>
      </c>
      <c r="G245" s="1" t="s">
        <v>36</v>
      </c>
      <c r="H245" s="15">
        <v>38.5</v>
      </c>
      <c r="I245" s="1">
        <v>37</v>
      </c>
      <c r="J245" s="16">
        <v>67.272727272727266</v>
      </c>
      <c r="K245" s="16">
        <v>2.6909090909090905</v>
      </c>
      <c r="L245" s="1">
        <v>4</v>
      </c>
      <c r="M245" s="1">
        <v>0</v>
      </c>
      <c r="N245" s="1">
        <v>240</v>
      </c>
      <c r="O245" s="1" t="s">
        <v>37</v>
      </c>
      <c r="P245" s="1">
        <v>312</v>
      </c>
      <c r="Q245" s="1">
        <v>5.2</v>
      </c>
      <c r="R245" s="2">
        <v>0</v>
      </c>
      <c r="S245" s="2">
        <v>0</v>
      </c>
      <c r="T245" s="1">
        <v>0</v>
      </c>
      <c r="U245" s="2">
        <v>0</v>
      </c>
      <c r="V245" s="2">
        <v>0</v>
      </c>
      <c r="W245" s="1">
        <v>48</v>
      </c>
      <c r="X245" s="1" t="s">
        <v>38</v>
      </c>
      <c r="Y245" s="1">
        <v>34</v>
      </c>
      <c r="Z245" s="1">
        <v>47</v>
      </c>
      <c r="AA245" s="2">
        <v>97.916666666666671</v>
      </c>
      <c r="AB245" s="2">
        <v>3.916666666666667</v>
      </c>
      <c r="AC245" s="1">
        <v>12</v>
      </c>
      <c r="AD245" s="1">
        <v>0</v>
      </c>
      <c r="AE245" s="1">
        <v>720</v>
      </c>
      <c r="AF245" s="1">
        <v>3000</v>
      </c>
      <c r="AG245" s="1">
        <v>936</v>
      </c>
      <c r="AH245" s="2">
        <v>15.6</v>
      </c>
      <c r="AI245" s="2">
        <v>11</v>
      </c>
      <c r="AJ245" s="2">
        <v>41</v>
      </c>
      <c r="AK245" s="1">
        <v>701</v>
      </c>
      <c r="AL245" s="2">
        <v>150</v>
      </c>
      <c r="AM245" s="2">
        <v>6</v>
      </c>
      <c r="AN245" s="17">
        <v>315.18939393939394</v>
      </c>
      <c r="AO245" s="17">
        <v>12.607575757575757</v>
      </c>
    </row>
    <row r="246" spans="1:41">
      <c r="A246" s="24">
        <v>241</v>
      </c>
      <c r="B246" s="3">
        <v>331</v>
      </c>
      <c r="C246" s="4">
        <v>77</v>
      </c>
      <c r="D246" s="5" t="s">
        <v>369</v>
      </c>
      <c r="E246" s="4">
        <v>1150182564</v>
      </c>
      <c r="F246" s="1">
        <v>55</v>
      </c>
      <c r="G246" s="1" t="s">
        <v>36</v>
      </c>
      <c r="H246" s="15">
        <v>38.5</v>
      </c>
      <c r="I246" s="1">
        <v>23</v>
      </c>
      <c r="J246" s="16">
        <v>41.81818181818182</v>
      </c>
      <c r="K246" s="16">
        <v>1.6727272727272728</v>
      </c>
      <c r="L246" s="1">
        <v>4</v>
      </c>
      <c r="M246" s="1">
        <v>0</v>
      </c>
      <c r="N246" s="1">
        <v>240</v>
      </c>
      <c r="O246" s="1" t="s">
        <v>37</v>
      </c>
      <c r="P246" s="1">
        <v>312</v>
      </c>
      <c r="Q246" s="1">
        <v>5.2</v>
      </c>
      <c r="R246" s="2">
        <v>0</v>
      </c>
      <c r="S246" s="2">
        <v>0</v>
      </c>
      <c r="T246" s="1">
        <v>0</v>
      </c>
      <c r="U246" s="2">
        <v>0</v>
      </c>
      <c r="V246" s="2">
        <v>0</v>
      </c>
      <c r="W246" s="1">
        <v>48</v>
      </c>
      <c r="X246" s="1" t="s">
        <v>38</v>
      </c>
      <c r="Y246" s="1">
        <v>34</v>
      </c>
      <c r="Z246" s="1">
        <v>18</v>
      </c>
      <c r="AA246" s="2">
        <v>37.5</v>
      </c>
      <c r="AB246" s="2">
        <v>1.5</v>
      </c>
      <c r="AC246" s="1">
        <v>12</v>
      </c>
      <c r="AD246" s="1">
        <v>0</v>
      </c>
      <c r="AE246" s="1">
        <v>720</v>
      </c>
      <c r="AF246" s="1">
        <v>3000</v>
      </c>
      <c r="AG246" s="1">
        <v>936</v>
      </c>
      <c r="AH246" s="2">
        <v>15.6</v>
      </c>
      <c r="AI246" s="2">
        <v>17</v>
      </c>
      <c r="AJ246" s="2">
        <v>28</v>
      </c>
      <c r="AK246" s="1">
        <v>1048</v>
      </c>
      <c r="AL246" s="2">
        <v>81.666666666666657</v>
      </c>
      <c r="AM246" s="2">
        <v>3.2666666666666662</v>
      </c>
      <c r="AN246" s="17">
        <v>160.98484848484847</v>
      </c>
      <c r="AO246" s="17">
        <v>6.4393939393939394</v>
      </c>
    </row>
    <row r="247" spans="1:41">
      <c r="A247" s="24">
        <v>242</v>
      </c>
      <c r="B247" s="3">
        <v>332</v>
      </c>
      <c r="C247" s="4">
        <v>509</v>
      </c>
      <c r="D247" s="5" t="s">
        <v>370</v>
      </c>
      <c r="E247" s="4">
        <v>1104456577</v>
      </c>
      <c r="F247" s="1">
        <v>55</v>
      </c>
      <c r="G247" s="1" t="s">
        <v>36</v>
      </c>
      <c r="H247" s="15">
        <v>38.5</v>
      </c>
      <c r="I247" s="1">
        <v>20</v>
      </c>
      <c r="J247" s="16">
        <v>36.363636363636367</v>
      </c>
      <c r="K247" s="16">
        <v>1.4545454545454546</v>
      </c>
      <c r="L247" s="1">
        <v>4</v>
      </c>
      <c r="M247" s="1">
        <v>0</v>
      </c>
      <c r="N247" s="1">
        <v>240</v>
      </c>
      <c r="O247" s="1" t="s">
        <v>37</v>
      </c>
      <c r="P247" s="1">
        <v>312</v>
      </c>
      <c r="Q247" s="1">
        <v>5.2</v>
      </c>
      <c r="R247" s="2">
        <v>2</v>
      </c>
      <c r="S247" s="2">
        <v>26.58</v>
      </c>
      <c r="T247" s="1">
        <v>146.57999999999998</v>
      </c>
      <c r="U247" s="2">
        <v>150</v>
      </c>
      <c r="V247" s="2">
        <v>6</v>
      </c>
      <c r="W247" s="1">
        <v>48</v>
      </c>
      <c r="X247" s="1" t="s">
        <v>38</v>
      </c>
      <c r="Y247" s="1">
        <v>34</v>
      </c>
      <c r="Z247" s="1">
        <v>40</v>
      </c>
      <c r="AA247" s="2">
        <v>83.333333333333329</v>
      </c>
      <c r="AB247" s="2">
        <v>3.333333333333333</v>
      </c>
      <c r="AC247" s="1">
        <v>12</v>
      </c>
      <c r="AD247" s="1">
        <v>0</v>
      </c>
      <c r="AE247" s="1">
        <v>720</v>
      </c>
      <c r="AF247" s="1">
        <v>3000</v>
      </c>
      <c r="AG247" s="1">
        <v>936</v>
      </c>
      <c r="AH247" s="2">
        <v>15.6</v>
      </c>
      <c r="AI247" s="2">
        <v>13</v>
      </c>
      <c r="AJ247" s="2">
        <v>2</v>
      </c>
      <c r="AK247" s="1">
        <v>782</v>
      </c>
      <c r="AL247" s="2">
        <v>137.08333333333334</v>
      </c>
      <c r="AM247" s="2">
        <v>5.4833333333333334</v>
      </c>
      <c r="AN247" s="17">
        <v>406.780303030303</v>
      </c>
      <c r="AO247" s="17">
        <v>16.271212121212123</v>
      </c>
    </row>
    <row r="248" spans="1:41">
      <c r="A248" s="24">
        <v>243</v>
      </c>
      <c r="B248" s="3">
        <v>333</v>
      </c>
      <c r="C248" s="4">
        <v>239</v>
      </c>
      <c r="D248" s="5" t="s">
        <v>371</v>
      </c>
      <c r="E248" s="4">
        <v>1104884364</v>
      </c>
      <c r="F248" s="1">
        <v>55</v>
      </c>
      <c r="G248" s="1" t="s">
        <v>36</v>
      </c>
      <c r="H248" s="15">
        <v>38.5</v>
      </c>
      <c r="I248" s="1">
        <v>52</v>
      </c>
      <c r="J248" s="16">
        <v>94.545454545454547</v>
      </c>
      <c r="K248" s="16">
        <v>3.7818181818181817</v>
      </c>
      <c r="L248" s="1">
        <v>4</v>
      </c>
      <c r="M248" s="1">
        <v>0</v>
      </c>
      <c r="N248" s="1">
        <v>240</v>
      </c>
      <c r="O248" s="1" t="s">
        <v>37</v>
      </c>
      <c r="P248" s="1">
        <v>312</v>
      </c>
      <c r="Q248" s="1">
        <v>5.2</v>
      </c>
      <c r="R248" s="2">
        <v>0</v>
      </c>
      <c r="S248" s="2">
        <v>0</v>
      </c>
      <c r="T248" s="1">
        <v>0</v>
      </c>
      <c r="U248" s="2">
        <v>0</v>
      </c>
      <c r="V248" s="2">
        <v>0</v>
      </c>
      <c r="W248" s="1">
        <v>48</v>
      </c>
      <c r="X248" s="1" t="s">
        <v>38</v>
      </c>
      <c r="Y248" s="1">
        <v>34</v>
      </c>
      <c r="Z248" s="1">
        <v>52</v>
      </c>
      <c r="AA248" s="2">
        <v>100</v>
      </c>
      <c r="AB248" s="2">
        <v>4</v>
      </c>
      <c r="AC248" s="1">
        <v>12</v>
      </c>
      <c r="AD248" s="1">
        <v>0</v>
      </c>
      <c r="AE248" s="1">
        <v>720</v>
      </c>
      <c r="AF248" s="1">
        <v>3000</v>
      </c>
      <c r="AG248" s="1">
        <v>936</v>
      </c>
      <c r="AH248" s="2">
        <v>15.6</v>
      </c>
      <c r="AI248" s="2">
        <v>14</v>
      </c>
      <c r="AJ248" s="2">
        <v>41</v>
      </c>
      <c r="AK248" s="1">
        <v>881</v>
      </c>
      <c r="AL248" s="2">
        <v>116.45833333333334</v>
      </c>
      <c r="AM248" s="2">
        <v>4.6583333333333332</v>
      </c>
      <c r="AN248" s="17">
        <v>311.00378787878788</v>
      </c>
      <c r="AO248" s="17">
        <v>12.440151515151515</v>
      </c>
    </row>
    <row r="249" spans="1:41">
      <c r="A249" s="24">
        <v>244</v>
      </c>
      <c r="B249" s="3">
        <v>334</v>
      </c>
      <c r="C249" s="4">
        <v>331</v>
      </c>
      <c r="D249" s="5" t="s">
        <v>372</v>
      </c>
      <c r="E249" s="6">
        <v>1104462567</v>
      </c>
      <c r="F249" s="1">
        <v>55</v>
      </c>
      <c r="G249" s="1" t="s">
        <v>36</v>
      </c>
      <c r="H249" s="15">
        <v>38.5</v>
      </c>
      <c r="I249" s="1">
        <v>36</v>
      </c>
      <c r="J249" s="16">
        <v>65.454545454545453</v>
      </c>
      <c r="K249" s="16">
        <v>2.6181818181818182</v>
      </c>
      <c r="L249" s="1">
        <v>4</v>
      </c>
      <c r="M249" s="1">
        <v>0</v>
      </c>
      <c r="N249" s="1">
        <v>240</v>
      </c>
      <c r="O249" s="1" t="s">
        <v>37</v>
      </c>
      <c r="P249" s="1">
        <v>312</v>
      </c>
      <c r="Q249" s="1">
        <v>5.2</v>
      </c>
      <c r="R249" s="68" t="s">
        <v>285</v>
      </c>
      <c r="S249" s="68"/>
      <c r="T249" s="68"/>
      <c r="U249" s="2">
        <v>0</v>
      </c>
      <c r="V249" s="2">
        <v>0</v>
      </c>
      <c r="W249" s="1">
        <v>48</v>
      </c>
      <c r="X249" s="1" t="s">
        <v>38</v>
      </c>
      <c r="Y249" s="1">
        <v>34</v>
      </c>
      <c r="Z249" s="1">
        <v>49</v>
      </c>
      <c r="AA249" s="2">
        <v>100</v>
      </c>
      <c r="AB249" s="2">
        <v>4</v>
      </c>
      <c r="AC249" s="1">
        <v>12</v>
      </c>
      <c r="AD249" s="1">
        <v>0</v>
      </c>
      <c r="AE249" s="1">
        <v>720</v>
      </c>
      <c r="AF249" s="1">
        <v>3000</v>
      </c>
      <c r="AG249" s="1">
        <v>936</v>
      </c>
      <c r="AH249" s="2">
        <v>15.6</v>
      </c>
      <c r="AI249" s="2">
        <v>12</v>
      </c>
      <c r="AJ249" s="2">
        <v>28.75</v>
      </c>
      <c r="AK249" s="1">
        <v>748.75</v>
      </c>
      <c r="AL249" s="2">
        <v>144.01041666666666</v>
      </c>
      <c r="AM249" s="2">
        <v>5.760416666666667</v>
      </c>
      <c r="AN249" s="17">
        <v>309.46496212121212</v>
      </c>
      <c r="AO249" s="17">
        <v>12.378598484848485</v>
      </c>
    </row>
    <row r="250" spans="1:41">
      <c r="A250" s="24">
        <v>245</v>
      </c>
      <c r="B250" s="3">
        <v>336</v>
      </c>
      <c r="C250" s="4">
        <v>1063</v>
      </c>
      <c r="D250" s="5" t="s">
        <v>373</v>
      </c>
      <c r="E250" s="6" t="s">
        <v>374</v>
      </c>
      <c r="F250" s="1">
        <v>55</v>
      </c>
      <c r="G250" s="1" t="s">
        <v>36</v>
      </c>
      <c r="H250" s="15">
        <v>38.5</v>
      </c>
      <c r="I250" s="1">
        <v>25</v>
      </c>
      <c r="J250" s="16">
        <v>45.454545454545453</v>
      </c>
      <c r="K250" s="16">
        <v>1.8181818181818181</v>
      </c>
      <c r="L250" s="1">
        <v>4</v>
      </c>
      <c r="M250" s="1">
        <v>0</v>
      </c>
      <c r="N250" s="1">
        <v>240</v>
      </c>
      <c r="O250" s="1" t="s">
        <v>37</v>
      </c>
      <c r="P250" s="1">
        <v>312</v>
      </c>
      <c r="Q250" s="1">
        <v>5.2</v>
      </c>
      <c r="R250" s="2">
        <v>0</v>
      </c>
      <c r="S250" s="2">
        <v>0</v>
      </c>
      <c r="T250" s="1">
        <v>0</v>
      </c>
      <c r="U250" s="2">
        <v>0</v>
      </c>
      <c r="V250" s="2">
        <v>0</v>
      </c>
      <c r="W250" s="1">
        <v>48</v>
      </c>
      <c r="X250" s="1" t="s">
        <v>38</v>
      </c>
      <c r="Y250" s="1">
        <v>34</v>
      </c>
      <c r="Z250" s="1">
        <v>50</v>
      </c>
      <c r="AA250" s="2">
        <v>100</v>
      </c>
      <c r="AB250" s="2">
        <v>4</v>
      </c>
      <c r="AC250" s="1">
        <v>12</v>
      </c>
      <c r="AD250" s="1">
        <v>0</v>
      </c>
      <c r="AE250" s="1">
        <v>720</v>
      </c>
      <c r="AF250" s="1">
        <v>3000</v>
      </c>
      <c r="AG250" s="1">
        <v>936</v>
      </c>
      <c r="AH250" s="2">
        <v>15.6</v>
      </c>
      <c r="AI250" s="2">
        <v>14</v>
      </c>
      <c r="AJ250" s="2">
        <v>10</v>
      </c>
      <c r="AK250" s="1">
        <v>850</v>
      </c>
      <c r="AL250" s="2">
        <v>122.91666666666666</v>
      </c>
      <c r="AM250" s="2">
        <v>4.916666666666667</v>
      </c>
      <c r="AN250" s="17">
        <v>268.37121212121212</v>
      </c>
      <c r="AO250" s="17">
        <v>10.734848484848484</v>
      </c>
    </row>
    <row r="251" spans="1:41">
      <c r="A251" s="24">
        <v>246</v>
      </c>
      <c r="B251" s="3">
        <v>339</v>
      </c>
      <c r="C251" s="4">
        <v>415</v>
      </c>
      <c r="D251" s="5" t="s">
        <v>375</v>
      </c>
      <c r="E251" s="4">
        <v>1105743031</v>
      </c>
      <c r="F251" s="1">
        <v>55</v>
      </c>
      <c r="G251" s="1" t="s">
        <v>36</v>
      </c>
      <c r="H251" s="15">
        <v>38.5</v>
      </c>
      <c r="I251" s="1">
        <v>54</v>
      </c>
      <c r="J251" s="16">
        <v>98.181818181818187</v>
      </c>
      <c r="K251" s="16">
        <v>3.9272727272727277</v>
      </c>
      <c r="L251" s="1">
        <v>4</v>
      </c>
      <c r="M251" s="1">
        <v>0</v>
      </c>
      <c r="N251" s="1">
        <v>240</v>
      </c>
      <c r="O251" s="1" t="s">
        <v>37</v>
      </c>
      <c r="P251" s="1">
        <v>312</v>
      </c>
      <c r="Q251" s="1">
        <v>5.2</v>
      </c>
      <c r="R251" s="2">
        <v>3</v>
      </c>
      <c r="S251" s="2">
        <v>3.24</v>
      </c>
      <c r="T251" s="1">
        <v>183.24</v>
      </c>
      <c r="U251" s="2">
        <v>150</v>
      </c>
      <c r="V251" s="2">
        <v>6</v>
      </c>
      <c r="W251" s="1">
        <v>48</v>
      </c>
      <c r="X251" s="1" t="s">
        <v>38</v>
      </c>
      <c r="Y251" s="1">
        <v>34</v>
      </c>
      <c r="Z251" s="1">
        <v>62</v>
      </c>
      <c r="AA251" s="2">
        <v>100</v>
      </c>
      <c r="AB251" s="2">
        <v>4</v>
      </c>
      <c r="AC251" s="1">
        <v>12</v>
      </c>
      <c r="AD251" s="1">
        <v>0</v>
      </c>
      <c r="AE251" s="1">
        <v>720</v>
      </c>
      <c r="AF251" s="1">
        <v>3000</v>
      </c>
      <c r="AG251" s="1">
        <v>936</v>
      </c>
      <c r="AH251" s="2">
        <v>15.6</v>
      </c>
      <c r="AI251" s="2">
        <v>12</v>
      </c>
      <c r="AJ251" s="2">
        <v>16</v>
      </c>
      <c r="AK251" s="1">
        <v>736</v>
      </c>
      <c r="AL251" s="2">
        <v>146.66666666666666</v>
      </c>
      <c r="AM251" s="2">
        <v>5.8666666666666663</v>
      </c>
      <c r="AN251" s="17">
        <v>494.84848484848487</v>
      </c>
      <c r="AO251" s="17">
        <v>19.793939393939393</v>
      </c>
    </row>
    <row r="252" spans="1:41">
      <c r="A252" s="24">
        <v>247</v>
      </c>
      <c r="B252" s="3">
        <v>340</v>
      </c>
      <c r="C252" s="4">
        <v>1090</v>
      </c>
      <c r="D252" s="5" t="s">
        <v>376</v>
      </c>
      <c r="E252" s="6" t="s">
        <v>377</v>
      </c>
      <c r="F252" s="1">
        <v>55</v>
      </c>
      <c r="G252" s="1" t="s">
        <v>36</v>
      </c>
      <c r="H252" s="15">
        <v>38.5</v>
      </c>
      <c r="I252" s="1">
        <v>11</v>
      </c>
      <c r="J252" s="16">
        <v>20</v>
      </c>
      <c r="K252" s="16">
        <v>0.8</v>
      </c>
      <c r="L252" s="1">
        <v>4</v>
      </c>
      <c r="M252" s="1">
        <v>0</v>
      </c>
      <c r="N252" s="1">
        <v>240</v>
      </c>
      <c r="O252" s="1" t="s">
        <v>37</v>
      </c>
      <c r="P252" s="1">
        <v>312</v>
      </c>
      <c r="Q252" s="1">
        <v>5.2</v>
      </c>
      <c r="R252" s="2">
        <v>5</v>
      </c>
      <c r="S252" s="2">
        <v>46.28</v>
      </c>
      <c r="T252" s="1">
        <v>346.28</v>
      </c>
      <c r="U252" s="2">
        <v>83.575000000000017</v>
      </c>
      <c r="V252" s="2">
        <v>3.3430000000000009</v>
      </c>
      <c r="W252" s="1">
        <v>48</v>
      </c>
      <c r="X252" s="1" t="s">
        <v>38</v>
      </c>
      <c r="Y252" s="1">
        <v>34</v>
      </c>
      <c r="Z252" s="1">
        <v>25</v>
      </c>
      <c r="AA252" s="2">
        <v>52.083333333333336</v>
      </c>
      <c r="AB252" s="2">
        <v>2.0833333333333335</v>
      </c>
      <c r="AC252" s="1">
        <v>12</v>
      </c>
      <c r="AD252" s="1">
        <v>0</v>
      </c>
      <c r="AE252" s="1">
        <v>720</v>
      </c>
      <c r="AF252" s="1">
        <v>3000</v>
      </c>
      <c r="AG252" s="1">
        <v>936</v>
      </c>
      <c r="AH252" s="2">
        <v>15.6</v>
      </c>
      <c r="AI252" s="2">
        <v>15</v>
      </c>
      <c r="AJ252" s="2">
        <v>11</v>
      </c>
      <c r="AK252" s="1">
        <v>911</v>
      </c>
      <c r="AL252" s="2">
        <v>110.20833333333334</v>
      </c>
      <c r="AM252" s="2">
        <v>4.4083333333333332</v>
      </c>
      <c r="AN252" s="17">
        <v>265.86666666666667</v>
      </c>
      <c r="AO252" s="17">
        <v>10.634666666666668</v>
      </c>
    </row>
    <row r="253" spans="1:41">
      <c r="A253" s="24">
        <v>248</v>
      </c>
      <c r="B253" s="3">
        <v>341</v>
      </c>
      <c r="C253" s="4">
        <v>1458</v>
      </c>
      <c r="D253" s="5" t="s">
        <v>378</v>
      </c>
      <c r="E253" s="6" t="s">
        <v>379</v>
      </c>
      <c r="F253" s="1">
        <v>55</v>
      </c>
      <c r="G253" s="1" t="s">
        <v>36</v>
      </c>
      <c r="H253" s="15">
        <v>38.5</v>
      </c>
      <c r="I253" s="1">
        <v>45</v>
      </c>
      <c r="J253" s="16">
        <v>81.818181818181813</v>
      </c>
      <c r="K253" s="16">
        <v>3.2727272727272725</v>
      </c>
      <c r="L253" s="1">
        <v>4</v>
      </c>
      <c r="M253" s="1">
        <v>0</v>
      </c>
      <c r="N253" s="1">
        <v>240</v>
      </c>
      <c r="O253" s="1" t="s">
        <v>37</v>
      </c>
      <c r="P253" s="1">
        <v>312</v>
      </c>
      <c r="Q253" s="1">
        <v>5.2</v>
      </c>
      <c r="R253" s="2">
        <v>0</v>
      </c>
      <c r="S253" s="2">
        <v>0</v>
      </c>
      <c r="T253" s="1">
        <v>0</v>
      </c>
      <c r="U253" s="2">
        <v>0</v>
      </c>
      <c r="V253" s="2">
        <v>0</v>
      </c>
      <c r="W253" s="1">
        <v>48</v>
      </c>
      <c r="X253" s="1" t="s">
        <v>38</v>
      </c>
      <c r="Y253" s="1">
        <v>34</v>
      </c>
      <c r="Z253" s="1">
        <v>46</v>
      </c>
      <c r="AA253" s="2">
        <v>95.833333333333329</v>
      </c>
      <c r="AB253" s="2">
        <v>3.833333333333333</v>
      </c>
      <c r="AC253" s="1">
        <v>12</v>
      </c>
      <c r="AD253" s="1">
        <v>0</v>
      </c>
      <c r="AE253" s="1">
        <v>720</v>
      </c>
      <c r="AF253" s="1">
        <v>3000</v>
      </c>
      <c r="AG253" s="1">
        <v>936</v>
      </c>
      <c r="AH253" s="2">
        <v>15.6</v>
      </c>
      <c r="AI253" s="2">
        <v>16</v>
      </c>
      <c r="AJ253" s="2">
        <v>50</v>
      </c>
      <c r="AK253" s="1">
        <v>1010</v>
      </c>
      <c r="AL253" s="2">
        <v>89.583333333333343</v>
      </c>
      <c r="AM253" s="2">
        <v>3.5833333333333335</v>
      </c>
      <c r="AN253" s="17">
        <v>267.2348484848485</v>
      </c>
      <c r="AO253" s="17">
        <v>10.689393939393939</v>
      </c>
    </row>
    <row r="254" spans="1:41">
      <c r="A254" s="24">
        <v>249</v>
      </c>
      <c r="B254" s="3">
        <v>342</v>
      </c>
      <c r="C254" s="4">
        <v>866</v>
      </c>
      <c r="D254" s="5" t="s">
        <v>380</v>
      </c>
      <c r="E254" s="4">
        <v>1104986235</v>
      </c>
      <c r="F254" s="1">
        <v>55</v>
      </c>
      <c r="G254" s="1" t="s">
        <v>36</v>
      </c>
      <c r="H254" s="15">
        <v>38.5</v>
      </c>
      <c r="I254" s="1">
        <v>52</v>
      </c>
      <c r="J254" s="16">
        <v>94.545454545454547</v>
      </c>
      <c r="K254" s="16">
        <v>3.7818181818181817</v>
      </c>
      <c r="L254" s="1">
        <v>4</v>
      </c>
      <c r="M254" s="1">
        <v>0</v>
      </c>
      <c r="N254" s="1">
        <v>240</v>
      </c>
      <c r="O254" s="1" t="s">
        <v>37</v>
      </c>
      <c r="P254" s="1">
        <v>312</v>
      </c>
      <c r="Q254" s="1">
        <v>5.2</v>
      </c>
      <c r="R254" s="68" t="s">
        <v>285</v>
      </c>
      <c r="S254" s="68"/>
      <c r="T254" s="68"/>
      <c r="U254" s="2">
        <v>0</v>
      </c>
      <c r="V254" s="2">
        <v>0</v>
      </c>
      <c r="W254" s="1">
        <v>48</v>
      </c>
      <c r="X254" s="1" t="s">
        <v>38</v>
      </c>
      <c r="Y254" s="1">
        <v>34</v>
      </c>
      <c r="Z254" s="1">
        <v>53</v>
      </c>
      <c r="AA254" s="2">
        <v>100</v>
      </c>
      <c r="AB254" s="2">
        <v>4</v>
      </c>
      <c r="AC254" s="1">
        <v>12</v>
      </c>
      <c r="AD254" s="1">
        <v>0</v>
      </c>
      <c r="AE254" s="1">
        <v>720</v>
      </c>
      <c r="AF254" s="1">
        <v>3000</v>
      </c>
      <c r="AG254" s="1">
        <v>936</v>
      </c>
      <c r="AH254" s="2">
        <v>15.6</v>
      </c>
      <c r="AI254" s="2">
        <v>0</v>
      </c>
      <c r="AJ254" s="2">
        <v>0</v>
      </c>
      <c r="AK254" s="1">
        <v>0</v>
      </c>
      <c r="AL254" s="2">
        <v>150</v>
      </c>
      <c r="AM254" s="2">
        <v>6</v>
      </c>
      <c r="AN254" s="17">
        <v>344.54545454545456</v>
      </c>
      <c r="AO254" s="17">
        <v>13.781818181818181</v>
      </c>
    </row>
    <row r="255" spans="1:41">
      <c r="A255" s="24">
        <v>250</v>
      </c>
      <c r="B255" s="3">
        <v>343</v>
      </c>
      <c r="C255" s="4">
        <v>1046</v>
      </c>
      <c r="D255" s="5" t="s">
        <v>381</v>
      </c>
      <c r="E255" s="6" t="s">
        <v>382</v>
      </c>
      <c r="F255" s="1">
        <v>55</v>
      </c>
      <c r="G255" s="1" t="s">
        <v>36</v>
      </c>
      <c r="H255" s="15">
        <v>38.5</v>
      </c>
      <c r="I255" s="1">
        <v>48</v>
      </c>
      <c r="J255" s="16">
        <v>87.272727272727266</v>
      </c>
      <c r="K255" s="16">
        <v>3.4909090909090907</v>
      </c>
      <c r="L255" s="1">
        <v>4</v>
      </c>
      <c r="M255" s="1">
        <v>0</v>
      </c>
      <c r="N255" s="1">
        <v>240</v>
      </c>
      <c r="O255" s="1" t="s">
        <v>37</v>
      </c>
      <c r="P255" s="1">
        <v>312</v>
      </c>
      <c r="Q255" s="1">
        <v>5.2</v>
      </c>
      <c r="R255" s="2">
        <v>4</v>
      </c>
      <c r="S255" s="2">
        <v>12.28</v>
      </c>
      <c r="T255" s="1">
        <v>252.28</v>
      </c>
      <c r="U255" s="2">
        <v>142.32499999999999</v>
      </c>
      <c r="V255" s="2">
        <v>5.6929999999999996</v>
      </c>
      <c r="W255" s="1">
        <v>48</v>
      </c>
      <c r="X255" s="1" t="s">
        <v>38</v>
      </c>
      <c r="Y255" s="1">
        <v>34</v>
      </c>
      <c r="Z255" s="1">
        <v>20</v>
      </c>
      <c r="AA255" s="2">
        <v>41.666666666666664</v>
      </c>
      <c r="AB255" s="2">
        <v>1.6666666666666665</v>
      </c>
      <c r="AC255" s="1">
        <v>12</v>
      </c>
      <c r="AD255" s="1">
        <v>0</v>
      </c>
      <c r="AE255" s="1">
        <v>720</v>
      </c>
      <c r="AF255" s="1">
        <v>3000</v>
      </c>
      <c r="AG255" s="1">
        <v>936</v>
      </c>
      <c r="AH255" s="2">
        <v>15.6</v>
      </c>
      <c r="AI255" s="2">
        <v>17</v>
      </c>
      <c r="AJ255" s="2">
        <v>49</v>
      </c>
      <c r="AK255" s="1">
        <v>1069</v>
      </c>
      <c r="AL255" s="2">
        <v>77.291666666666657</v>
      </c>
      <c r="AM255" s="2">
        <v>3.0916666666666663</v>
      </c>
      <c r="AN255" s="17">
        <v>348.55606060606056</v>
      </c>
      <c r="AO255" s="17">
        <v>13.942242424242423</v>
      </c>
    </row>
    <row r="256" spans="1:41">
      <c r="A256" s="24">
        <v>251</v>
      </c>
      <c r="B256" s="3">
        <v>344</v>
      </c>
      <c r="C256" s="4">
        <v>736</v>
      </c>
      <c r="D256" s="5" t="s">
        <v>383</v>
      </c>
      <c r="E256" s="6" t="s">
        <v>384</v>
      </c>
      <c r="F256" s="1">
        <v>55</v>
      </c>
      <c r="G256" s="1" t="s">
        <v>36</v>
      </c>
      <c r="H256" s="15">
        <v>38.5</v>
      </c>
      <c r="I256" s="1">
        <v>36</v>
      </c>
      <c r="J256" s="16">
        <v>65.454545454545453</v>
      </c>
      <c r="K256" s="16">
        <v>2.6181818181818182</v>
      </c>
      <c r="L256" s="1">
        <v>4</v>
      </c>
      <c r="M256" s="1">
        <v>0</v>
      </c>
      <c r="N256" s="1">
        <v>240</v>
      </c>
      <c r="O256" s="1" t="s">
        <v>37</v>
      </c>
      <c r="P256" s="1">
        <v>312</v>
      </c>
      <c r="Q256" s="1">
        <v>5.2</v>
      </c>
      <c r="R256" s="2">
        <v>5</v>
      </c>
      <c r="S256" s="2">
        <v>27.32</v>
      </c>
      <c r="T256" s="1">
        <v>327.32</v>
      </c>
      <c r="U256" s="2">
        <v>95.425000000000011</v>
      </c>
      <c r="V256" s="2">
        <v>3.8170000000000006</v>
      </c>
      <c r="W256" s="1">
        <v>48</v>
      </c>
      <c r="X256" s="1" t="s">
        <v>38</v>
      </c>
      <c r="Y256" s="1">
        <v>34</v>
      </c>
      <c r="Z256" s="1">
        <v>48</v>
      </c>
      <c r="AA256" s="2">
        <v>100</v>
      </c>
      <c r="AB256" s="2">
        <v>4</v>
      </c>
      <c r="AC256" s="1">
        <v>12</v>
      </c>
      <c r="AD256" s="1">
        <v>0</v>
      </c>
      <c r="AE256" s="1">
        <v>720</v>
      </c>
      <c r="AF256" s="1">
        <v>3000</v>
      </c>
      <c r="AG256" s="1">
        <v>936</v>
      </c>
      <c r="AH256" s="2">
        <v>15.6</v>
      </c>
      <c r="AI256" s="2">
        <v>14</v>
      </c>
      <c r="AJ256" s="2">
        <v>23</v>
      </c>
      <c r="AK256" s="1">
        <v>863</v>
      </c>
      <c r="AL256" s="2">
        <v>120.20833333333334</v>
      </c>
      <c r="AM256" s="2">
        <v>4.8083333333333336</v>
      </c>
      <c r="AN256" s="17">
        <v>381.08787878787882</v>
      </c>
      <c r="AO256" s="17">
        <v>15.243515151515153</v>
      </c>
    </row>
    <row r="257" spans="1:41">
      <c r="A257" s="24">
        <v>252</v>
      </c>
      <c r="B257" s="3">
        <v>346</v>
      </c>
      <c r="C257" s="4">
        <v>1837</v>
      </c>
      <c r="D257" s="5" t="s">
        <v>385</v>
      </c>
      <c r="E257" s="4">
        <v>1106080938</v>
      </c>
      <c r="F257" s="1">
        <v>55</v>
      </c>
      <c r="G257" s="1" t="s">
        <v>36</v>
      </c>
      <c r="H257" s="15">
        <v>38.5</v>
      </c>
      <c r="I257" s="1">
        <v>28</v>
      </c>
      <c r="J257" s="16">
        <v>50.909090909090907</v>
      </c>
      <c r="K257" s="16">
        <v>2.0363636363636362</v>
      </c>
      <c r="L257" s="1">
        <v>4</v>
      </c>
      <c r="M257" s="1">
        <v>0</v>
      </c>
      <c r="N257" s="1">
        <v>240</v>
      </c>
      <c r="O257" s="1" t="s">
        <v>37</v>
      </c>
      <c r="P257" s="1">
        <v>312</v>
      </c>
      <c r="Q257" s="1">
        <v>5.2</v>
      </c>
      <c r="R257" s="2">
        <v>0</v>
      </c>
      <c r="S257" s="2">
        <v>0</v>
      </c>
      <c r="T257" s="1">
        <v>0</v>
      </c>
      <c r="U257" s="2">
        <v>0</v>
      </c>
      <c r="V257" s="2">
        <v>0</v>
      </c>
      <c r="W257" s="1">
        <v>48</v>
      </c>
      <c r="X257" s="1" t="s">
        <v>38</v>
      </c>
      <c r="Y257" s="1">
        <v>34</v>
      </c>
      <c r="Z257" s="1">
        <v>49</v>
      </c>
      <c r="AA257" s="2">
        <v>100</v>
      </c>
      <c r="AB257" s="2">
        <v>4</v>
      </c>
      <c r="AC257" s="1">
        <v>12</v>
      </c>
      <c r="AD257" s="1">
        <v>0</v>
      </c>
      <c r="AE257" s="1">
        <v>720</v>
      </c>
      <c r="AF257" s="1">
        <v>3000</v>
      </c>
      <c r="AG257" s="1">
        <v>936</v>
      </c>
      <c r="AH257" s="2">
        <v>15.6</v>
      </c>
      <c r="AI257" s="2">
        <v>11</v>
      </c>
      <c r="AJ257" s="2">
        <v>24</v>
      </c>
      <c r="AK257" s="1">
        <v>684</v>
      </c>
      <c r="AL257" s="2">
        <v>150</v>
      </c>
      <c r="AM257" s="2">
        <v>6</v>
      </c>
      <c r="AN257" s="17">
        <v>300.90909090909088</v>
      </c>
      <c r="AO257" s="17">
        <v>12.036363636363635</v>
      </c>
    </row>
    <row r="258" spans="1:41">
      <c r="A258" s="24">
        <v>253</v>
      </c>
      <c r="B258" s="3">
        <v>347</v>
      </c>
      <c r="C258" s="4">
        <v>424</v>
      </c>
      <c r="D258" s="5" t="s">
        <v>386</v>
      </c>
      <c r="E258" s="4">
        <v>1106080961</v>
      </c>
      <c r="F258" s="1">
        <v>55</v>
      </c>
      <c r="G258" s="1" t="s">
        <v>36</v>
      </c>
      <c r="H258" s="15">
        <v>38.5</v>
      </c>
      <c r="I258" s="1">
        <v>32</v>
      </c>
      <c r="J258" s="16">
        <v>58.18181818181818</v>
      </c>
      <c r="K258" s="16">
        <v>2.3272727272727272</v>
      </c>
      <c r="L258" s="1">
        <v>4</v>
      </c>
      <c r="M258" s="1">
        <v>0</v>
      </c>
      <c r="N258" s="1">
        <v>240</v>
      </c>
      <c r="O258" s="1" t="s">
        <v>37</v>
      </c>
      <c r="P258" s="1">
        <v>312</v>
      </c>
      <c r="Q258" s="1">
        <v>5.2</v>
      </c>
      <c r="R258" s="2">
        <v>0</v>
      </c>
      <c r="S258" s="2">
        <v>0</v>
      </c>
      <c r="T258" s="1">
        <v>0</v>
      </c>
      <c r="U258" s="2">
        <v>0</v>
      </c>
      <c r="V258" s="2">
        <v>0</v>
      </c>
      <c r="W258" s="1">
        <v>48</v>
      </c>
      <c r="X258" s="1" t="s">
        <v>38</v>
      </c>
      <c r="Y258" s="1">
        <v>34</v>
      </c>
      <c r="Z258" s="1">
        <v>35</v>
      </c>
      <c r="AA258" s="2">
        <v>72.916666666666671</v>
      </c>
      <c r="AB258" s="2">
        <v>2.916666666666667</v>
      </c>
      <c r="AC258" s="1">
        <v>12</v>
      </c>
      <c r="AD258" s="1">
        <v>0</v>
      </c>
      <c r="AE258" s="1">
        <v>720</v>
      </c>
      <c r="AF258" s="1">
        <v>3000</v>
      </c>
      <c r="AG258" s="1">
        <v>936</v>
      </c>
      <c r="AH258" s="2">
        <v>15.6</v>
      </c>
      <c r="AI258" s="2">
        <v>13</v>
      </c>
      <c r="AJ258" s="2">
        <v>53</v>
      </c>
      <c r="AK258" s="1">
        <v>833</v>
      </c>
      <c r="AL258" s="2">
        <v>126.45833333333334</v>
      </c>
      <c r="AM258" s="2">
        <v>5.0583333333333336</v>
      </c>
      <c r="AN258" s="17">
        <v>257.55681818181819</v>
      </c>
      <c r="AO258" s="17">
        <v>10.302272727272728</v>
      </c>
    </row>
    <row r="259" spans="1:41">
      <c r="A259" s="24">
        <v>254</v>
      </c>
      <c r="B259" s="3">
        <v>350</v>
      </c>
      <c r="C259" s="4">
        <v>15</v>
      </c>
      <c r="D259" s="5" t="s">
        <v>387</v>
      </c>
      <c r="E259" s="4">
        <v>1105659039</v>
      </c>
      <c r="F259" s="1">
        <v>55</v>
      </c>
      <c r="G259" s="1" t="s">
        <v>36</v>
      </c>
      <c r="H259" s="15">
        <v>38.5</v>
      </c>
      <c r="I259" s="1">
        <v>48</v>
      </c>
      <c r="J259" s="16">
        <v>87.272727272727266</v>
      </c>
      <c r="K259" s="16">
        <v>3.4909090909090907</v>
      </c>
      <c r="L259" s="1">
        <v>4</v>
      </c>
      <c r="M259" s="1">
        <v>0</v>
      </c>
      <c r="N259" s="1">
        <v>240</v>
      </c>
      <c r="O259" s="1" t="s">
        <v>37</v>
      </c>
      <c r="P259" s="1">
        <v>312</v>
      </c>
      <c r="Q259" s="1">
        <v>5.2</v>
      </c>
      <c r="R259" s="2">
        <v>0</v>
      </c>
      <c r="S259" s="2">
        <v>0</v>
      </c>
      <c r="T259" s="1">
        <v>0</v>
      </c>
      <c r="U259" s="2">
        <v>0</v>
      </c>
      <c r="V259" s="2">
        <v>0</v>
      </c>
      <c r="W259" s="1">
        <v>48</v>
      </c>
      <c r="X259" s="1" t="s">
        <v>38</v>
      </c>
      <c r="Y259" s="1">
        <v>34</v>
      </c>
      <c r="Z259" s="1">
        <v>38</v>
      </c>
      <c r="AA259" s="2">
        <v>79.166666666666671</v>
      </c>
      <c r="AB259" s="2">
        <v>3.166666666666667</v>
      </c>
      <c r="AC259" s="1">
        <v>12</v>
      </c>
      <c r="AD259" s="1">
        <v>0</v>
      </c>
      <c r="AE259" s="1">
        <v>720</v>
      </c>
      <c r="AF259" s="1">
        <v>3000</v>
      </c>
      <c r="AG259" s="1">
        <v>936</v>
      </c>
      <c r="AH259" s="2">
        <v>15.6</v>
      </c>
      <c r="AI259" s="2">
        <v>13</v>
      </c>
      <c r="AJ259" s="2">
        <v>38</v>
      </c>
      <c r="AK259" s="1">
        <v>818</v>
      </c>
      <c r="AL259" s="2">
        <v>129.58333333333334</v>
      </c>
      <c r="AM259" s="2">
        <v>5.1833333333333336</v>
      </c>
      <c r="AN259" s="17">
        <v>296.02272727272725</v>
      </c>
      <c r="AO259" s="17">
        <v>11.840909090909092</v>
      </c>
    </row>
    <row r="260" spans="1:41">
      <c r="A260" s="24">
        <v>255</v>
      </c>
      <c r="B260" s="3">
        <v>351</v>
      </c>
      <c r="C260" s="4">
        <v>1740</v>
      </c>
      <c r="D260" s="5" t="s">
        <v>388</v>
      </c>
      <c r="E260" s="4">
        <v>1105387508</v>
      </c>
      <c r="F260" s="1">
        <v>55</v>
      </c>
      <c r="G260" s="1" t="s">
        <v>36</v>
      </c>
      <c r="H260" s="15">
        <v>38.5</v>
      </c>
      <c r="I260" s="1">
        <v>33</v>
      </c>
      <c r="J260" s="16">
        <v>60</v>
      </c>
      <c r="K260" s="16">
        <v>2.4</v>
      </c>
      <c r="L260" s="1">
        <v>4</v>
      </c>
      <c r="M260" s="1">
        <v>0</v>
      </c>
      <c r="N260" s="1">
        <v>240</v>
      </c>
      <c r="O260" s="1" t="s">
        <v>37</v>
      </c>
      <c r="P260" s="1">
        <v>312</v>
      </c>
      <c r="Q260" s="1">
        <v>5.2</v>
      </c>
      <c r="R260" s="2">
        <v>0</v>
      </c>
      <c r="S260" s="2">
        <v>0</v>
      </c>
      <c r="T260" s="1">
        <v>0</v>
      </c>
      <c r="U260" s="2">
        <v>0</v>
      </c>
      <c r="V260" s="2">
        <v>0</v>
      </c>
      <c r="W260" s="1">
        <v>48</v>
      </c>
      <c r="X260" s="1" t="s">
        <v>38</v>
      </c>
      <c r="Y260" s="1">
        <v>34</v>
      </c>
      <c r="Z260" s="1">
        <v>33</v>
      </c>
      <c r="AA260" s="2">
        <v>68.75</v>
      </c>
      <c r="AB260" s="2">
        <v>2.75</v>
      </c>
      <c r="AC260" s="1">
        <v>12</v>
      </c>
      <c r="AD260" s="1">
        <v>0</v>
      </c>
      <c r="AE260" s="1">
        <v>720</v>
      </c>
      <c r="AF260" s="1">
        <v>3000</v>
      </c>
      <c r="AG260" s="1">
        <v>936</v>
      </c>
      <c r="AH260" s="2">
        <v>15.6</v>
      </c>
      <c r="AI260" s="2">
        <v>13</v>
      </c>
      <c r="AJ260" s="2">
        <v>24</v>
      </c>
      <c r="AK260" s="1">
        <v>804</v>
      </c>
      <c r="AL260" s="2">
        <v>132.5</v>
      </c>
      <c r="AM260" s="2">
        <v>5.3</v>
      </c>
      <c r="AN260" s="17">
        <v>261.25</v>
      </c>
      <c r="AO260" s="17">
        <v>10.45</v>
      </c>
    </row>
    <row r="261" spans="1:41">
      <c r="A261" s="24">
        <v>256</v>
      </c>
      <c r="B261" s="3">
        <v>352</v>
      </c>
      <c r="C261" s="4">
        <v>1526</v>
      </c>
      <c r="D261" s="5" t="s">
        <v>389</v>
      </c>
      <c r="E261" s="4">
        <v>1150495057</v>
      </c>
      <c r="F261" s="1">
        <v>55</v>
      </c>
      <c r="G261" s="1" t="s">
        <v>36</v>
      </c>
      <c r="H261" s="15">
        <v>38.5</v>
      </c>
      <c r="I261" s="1">
        <v>50</v>
      </c>
      <c r="J261" s="16">
        <v>90.909090909090907</v>
      </c>
      <c r="K261" s="16">
        <v>3.6363636363636362</v>
      </c>
      <c r="L261" s="1">
        <v>4</v>
      </c>
      <c r="M261" s="1">
        <v>0</v>
      </c>
      <c r="N261" s="1">
        <v>240</v>
      </c>
      <c r="O261" s="1" t="s">
        <v>37</v>
      </c>
      <c r="P261" s="1">
        <v>312</v>
      </c>
      <c r="Q261" s="1">
        <v>5.2</v>
      </c>
      <c r="R261" s="2">
        <v>0</v>
      </c>
      <c r="S261" s="2">
        <v>0</v>
      </c>
      <c r="T261" s="1">
        <v>0</v>
      </c>
      <c r="U261" s="2">
        <v>0</v>
      </c>
      <c r="V261" s="2">
        <v>0</v>
      </c>
      <c r="W261" s="1">
        <v>48</v>
      </c>
      <c r="X261" s="1" t="s">
        <v>38</v>
      </c>
      <c r="Y261" s="1">
        <v>34</v>
      </c>
      <c r="Z261" s="1">
        <v>53</v>
      </c>
      <c r="AA261" s="2">
        <v>100</v>
      </c>
      <c r="AB261" s="2">
        <v>4</v>
      </c>
      <c r="AC261" s="1">
        <v>12</v>
      </c>
      <c r="AD261" s="1">
        <v>0</v>
      </c>
      <c r="AE261" s="1">
        <v>720</v>
      </c>
      <c r="AF261" s="1">
        <v>3000</v>
      </c>
      <c r="AG261" s="1">
        <v>936</v>
      </c>
      <c r="AH261" s="2">
        <v>15.6</v>
      </c>
      <c r="AI261" s="2">
        <v>16</v>
      </c>
      <c r="AJ261" s="2">
        <v>37</v>
      </c>
      <c r="AK261" s="1">
        <v>997</v>
      </c>
      <c r="AL261" s="2">
        <v>92.291666666666657</v>
      </c>
      <c r="AM261" s="2">
        <v>3.6916666666666669</v>
      </c>
      <c r="AN261" s="17">
        <v>283.20075757575756</v>
      </c>
      <c r="AO261" s="17">
        <v>11.328030303030303</v>
      </c>
    </row>
    <row r="262" spans="1:41">
      <c r="A262" s="24">
        <v>257</v>
      </c>
      <c r="B262" s="3">
        <v>353</v>
      </c>
      <c r="C262" s="4">
        <v>177</v>
      </c>
      <c r="D262" s="5" t="s">
        <v>390</v>
      </c>
      <c r="E262" s="4">
        <v>923216683</v>
      </c>
      <c r="F262" s="1">
        <v>55</v>
      </c>
      <c r="G262" s="1" t="s">
        <v>36</v>
      </c>
      <c r="H262" s="15">
        <v>38.5</v>
      </c>
      <c r="I262" s="1">
        <v>50</v>
      </c>
      <c r="J262" s="16">
        <v>90.909090909090907</v>
      </c>
      <c r="K262" s="16">
        <v>3.6363636363636362</v>
      </c>
      <c r="L262" s="1">
        <v>4</v>
      </c>
      <c r="M262" s="1">
        <v>0</v>
      </c>
      <c r="N262" s="1">
        <v>240</v>
      </c>
      <c r="O262" s="1" t="s">
        <v>37</v>
      </c>
      <c r="P262" s="1">
        <v>312</v>
      </c>
      <c r="Q262" s="1">
        <v>5.2</v>
      </c>
      <c r="R262" s="2">
        <v>3</v>
      </c>
      <c r="S262" s="2">
        <v>1.27</v>
      </c>
      <c r="T262" s="1">
        <v>181.27</v>
      </c>
      <c r="U262" s="2">
        <v>150</v>
      </c>
      <c r="V262" s="2">
        <v>6</v>
      </c>
      <c r="W262" s="1">
        <v>48</v>
      </c>
      <c r="X262" s="1" t="s">
        <v>38</v>
      </c>
      <c r="Y262" s="1">
        <v>34</v>
      </c>
      <c r="Z262" s="1">
        <v>65</v>
      </c>
      <c r="AA262" s="2">
        <v>100</v>
      </c>
      <c r="AB262" s="2">
        <v>4</v>
      </c>
      <c r="AC262" s="1">
        <v>12</v>
      </c>
      <c r="AD262" s="1">
        <v>0</v>
      </c>
      <c r="AE262" s="1">
        <v>720</v>
      </c>
      <c r="AF262" s="1">
        <v>3000</v>
      </c>
      <c r="AG262" s="1">
        <v>936</v>
      </c>
      <c r="AH262" s="2">
        <v>15.6</v>
      </c>
      <c r="AI262" s="2">
        <v>12</v>
      </c>
      <c r="AJ262" s="2">
        <v>42</v>
      </c>
      <c r="AK262" s="1">
        <v>762</v>
      </c>
      <c r="AL262" s="2">
        <v>141.25</v>
      </c>
      <c r="AM262" s="2">
        <v>5.65</v>
      </c>
      <c r="AN262" s="17">
        <v>482.15909090909088</v>
      </c>
      <c r="AO262" s="17">
        <v>19.286363636363639</v>
      </c>
    </row>
    <row r="263" spans="1:41">
      <c r="A263" s="24">
        <v>258</v>
      </c>
      <c r="B263" s="3">
        <v>355</v>
      </c>
      <c r="C263" s="4">
        <v>1876</v>
      </c>
      <c r="D263" s="5" t="s">
        <v>391</v>
      </c>
      <c r="E263" s="6" t="s">
        <v>392</v>
      </c>
      <c r="F263" s="1">
        <v>55</v>
      </c>
      <c r="G263" s="1" t="s">
        <v>36</v>
      </c>
      <c r="H263" s="15">
        <v>38.5</v>
      </c>
      <c r="I263" s="1">
        <v>41</v>
      </c>
      <c r="J263" s="16">
        <v>74.545454545454547</v>
      </c>
      <c r="K263" s="16">
        <v>2.9818181818181819</v>
      </c>
      <c r="L263" s="1">
        <v>4</v>
      </c>
      <c r="M263" s="1">
        <v>0</v>
      </c>
      <c r="N263" s="1">
        <v>240</v>
      </c>
      <c r="O263" s="1" t="s">
        <v>37</v>
      </c>
      <c r="P263" s="1">
        <v>312</v>
      </c>
      <c r="Q263" s="1">
        <v>5.2</v>
      </c>
      <c r="R263" s="2">
        <v>0</v>
      </c>
      <c r="S263" s="2">
        <v>0</v>
      </c>
      <c r="T263" s="1">
        <v>0</v>
      </c>
      <c r="U263" s="2">
        <v>0</v>
      </c>
      <c r="V263" s="2">
        <v>0</v>
      </c>
      <c r="W263" s="1">
        <v>48</v>
      </c>
      <c r="X263" s="1" t="s">
        <v>38</v>
      </c>
      <c r="Y263" s="1">
        <v>34</v>
      </c>
      <c r="Z263" s="1">
        <v>42</v>
      </c>
      <c r="AA263" s="2">
        <v>87.5</v>
      </c>
      <c r="AB263" s="2">
        <v>3.5</v>
      </c>
      <c r="AC263" s="1">
        <v>12</v>
      </c>
      <c r="AD263" s="1">
        <v>0</v>
      </c>
      <c r="AE263" s="1">
        <v>720</v>
      </c>
      <c r="AF263" s="1">
        <v>3000</v>
      </c>
      <c r="AG263" s="1">
        <v>936</v>
      </c>
      <c r="AH263" s="2">
        <v>15.6</v>
      </c>
      <c r="AI263" s="2">
        <v>13</v>
      </c>
      <c r="AJ263" s="2">
        <v>56</v>
      </c>
      <c r="AK263" s="1">
        <v>836</v>
      </c>
      <c r="AL263" s="2">
        <v>125.83333333333334</v>
      </c>
      <c r="AM263" s="2">
        <v>5.0333333333333332</v>
      </c>
      <c r="AN263" s="17">
        <v>287.87878787878788</v>
      </c>
      <c r="AO263" s="17">
        <v>11.515151515151516</v>
      </c>
    </row>
    <row r="264" spans="1:41">
      <c r="A264" s="24">
        <v>259</v>
      </c>
      <c r="B264" s="3">
        <v>356</v>
      </c>
      <c r="C264" s="4">
        <v>1547</v>
      </c>
      <c r="D264" s="5" t="s">
        <v>393</v>
      </c>
      <c r="E264" s="4">
        <v>1104758923</v>
      </c>
      <c r="F264" s="1">
        <v>55</v>
      </c>
      <c r="G264" s="1" t="s">
        <v>36</v>
      </c>
      <c r="H264" s="15">
        <v>38.5</v>
      </c>
      <c r="I264" s="1">
        <v>44</v>
      </c>
      <c r="J264" s="16">
        <v>80</v>
      </c>
      <c r="K264" s="16">
        <v>3.2</v>
      </c>
      <c r="L264" s="1">
        <v>4</v>
      </c>
      <c r="M264" s="1">
        <v>0</v>
      </c>
      <c r="N264" s="1">
        <v>240</v>
      </c>
      <c r="O264" s="1" t="s">
        <v>37</v>
      </c>
      <c r="P264" s="1">
        <v>312</v>
      </c>
      <c r="Q264" s="1">
        <v>5.2</v>
      </c>
      <c r="R264" s="2">
        <v>3</v>
      </c>
      <c r="S264" s="2">
        <v>25.14</v>
      </c>
      <c r="T264" s="1">
        <v>205.14</v>
      </c>
      <c r="U264" s="2">
        <v>150</v>
      </c>
      <c r="V264" s="2">
        <v>6</v>
      </c>
      <c r="W264" s="1">
        <v>48</v>
      </c>
      <c r="X264" s="1" t="s">
        <v>38</v>
      </c>
      <c r="Y264" s="1">
        <v>34</v>
      </c>
      <c r="Z264" s="1">
        <v>65</v>
      </c>
      <c r="AA264" s="2">
        <v>100</v>
      </c>
      <c r="AB264" s="2">
        <v>4</v>
      </c>
      <c r="AC264" s="1">
        <v>12</v>
      </c>
      <c r="AD264" s="1">
        <v>0</v>
      </c>
      <c r="AE264" s="1">
        <v>720</v>
      </c>
      <c r="AF264" s="1">
        <v>3000</v>
      </c>
      <c r="AG264" s="1">
        <v>936</v>
      </c>
      <c r="AH264" s="2">
        <v>15.6</v>
      </c>
      <c r="AI264" s="2">
        <v>15</v>
      </c>
      <c r="AJ264" s="2">
        <v>7</v>
      </c>
      <c r="AK264" s="1">
        <v>907</v>
      </c>
      <c r="AL264" s="2">
        <v>111.04166666666666</v>
      </c>
      <c r="AM264" s="2">
        <v>4.4416666666666664</v>
      </c>
      <c r="AN264" s="17">
        <v>441.04166666666663</v>
      </c>
      <c r="AO264" s="17">
        <v>17.641666666666666</v>
      </c>
    </row>
    <row r="265" spans="1:41">
      <c r="A265" s="24">
        <v>260</v>
      </c>
      <c r="B265" s="3">
        <v>357</v>
      </c>
      <c r="C265" s="4">
        <v>196</v>
      </c>
      <c r="D265" s="5" t="s">
        <v>394</v>
      </c>
      <c r="E265" s="4">
        <v>1104760010</v>
      </c>
      <c r="F265" s="1">
        <v>55</v>
      </c>
      <c r="G265" s="1" t="s">
        <v>36</v>
      </c>
      <c r="H265" s="15">
        <v>38.5</v>
      </c>
      <c r="I265" s="1">
        <v>50</v>
      </c>
      <c r="J265" s="16">
        <v>90.909090909090907</v>
      </c>
      <c r="K265" s="16">
        <v>3.6363636363636362</v>
      </c>
      <c r="L265" s="1">
        <v>4</v>
      </c>
      <c r="M265" s="1">
        <v>0</v>
      </c>
      <c r="N265" s="1">
        <v>240</v>
      </c>
      <c r="O265" s="1" t="s">
        <v>37</v>
      </c>
      <c r="P265" s="1">
        <v>312</v>
      </c>
      <c r="Q265" s="1">
        <v>5.2</v>
      </c>
      <c r="R265" s="2">
        <v>4</v>
      </c>
      <c r="S265" s="2">
        <v>3.14</v>
      </c>
      <c r="T265" s="1">
        <v>243.14</v>
      </c>
      <c r="U265" s="2">
        <v>148.03749999999999</v>
      </c>
      <c r="V265" s="2">
        <v>5.9214999999999991</v>
      </c>
      <c r="W265" s="1">
        <v>48</v>
      </c>
      <c r="X265" s="1" t="s">
        <v>38</v>
      </c>
      <c r="Y265" s="1">
        <v>34</v>
      </c>
      <c r="Z265" s="1">
        <v>47</v>
      </c>
      <c r="AA265" s="2">
        <v>97.916666666666671</v>
      </c>
      <c r="AB265" s="2">
        <v>3.916666666666667</v>
      </c>
      <c r="AC265" s="1">
        <v>12</v>
      </c>
      <c r="AD265" s="1">
        <v>0</v>
      </c>
      <c r="AE265" s="1">
        <v>720</v>
      </c>
      <c r="AF265" s="1">
        <v>3000</v>
      </c>
      <c r="AG265" s="1">
        <v>936</v>
      </c>
      <c r="AH265" s="2">
        <v>15.6</v>
      </c>
      <c r="AI265" s="2">
        <v>14</v>
      </c>
      <c r="AJ265" s="2">
        <v>7</v>
      </c>
      <c r="AK265" s="1">
        <v>847</v>
      </c>
      <c r="AL265" s="2">
        <v>123.54166666666666</v>
      </c>
      <c r="AM265" s="2">
        <v>4.9416666666666664</v>
      </c>
      <c r="AN265" s="17">
        <v>460.40492424242427</v>
      </c>
      <c r="AO265" s="17">
        <v>18.416196969696969</v>
      </c>
    </row>
    <row r="266" spans="1:41">
      <c r="A266" s="24">
        <v>261</v>
      </c>
      <c r="B266" s="3">
        <v>358</v>
      </c>
      <c r="C266" s="4">
        <v>675</v>
      </c>
      <c r="D266" s="5" t="s">
        <v>395</v>
      </c>
      <c r="E266" s="6" t="s">
        <v>396</v>
      </c>
      <c r="F266" s="1">
        <v>55</v>
      </c>
      <c r="G266" s="1" t="s">
        <v>36</v>
      </c>
      <c r="H266" s="15">
        <v>38.5</v>
      </c>
      <c r="I266" s="1">
        <v>49</v>
      </c>
      <c r="J266" s="16">
        <v>89.090909090909093</v>
      </c>
      <c r="K266" s="16">
        <v>3.5636363636363639</v>
      </c>
      <c r="L266" s="1">
        <v>4</v>
      </c>
      <c r="M266" s="1">
        <v>0</v>
      </c>
      <c r="N266" s="1">
        <v>240</v>
      </c>
      <c r="O266" s="1" t="s">
        <v>37</v>
      </c>
      <c r="P266" s="1">
        <v>312</v>
      </c>
      <c r="Q266" s="1">
        <v>5.2</v>
      </c>
      <c r="R266" s="2">
        <v>2</v>
      </c>
      <c r="S266" s="2">
        <v>36.97</v>
      </c>
      <c r="T266" s="1">
        <v>156.97</v>
      </c>
      <c r="U266" s="2">
        <v>150</v>
      </c>
      <c r="V266" s="2">
        <v>6</v>
      </c>
      <c r="W266" s="1">
        <v>48</v>
      </c>
      <c r="X266" s="1" t="s">
        <v>38</v>
      </c>
      <c r="Y266" s="1">
        <v>34</v>
      </c>
      <c r="Z266" s="1">
        <v>45</v>
      </c>
      <c r="AA266" s="2">
        <v>93.75</v>
      </c>
      <c r="AB266" s="2">
        <v>3.75</v>
      </c>
      <c r="AC266" s="1">
        <v>12</v>
      </c>
      <c r="AD266" s="1">
        <v>0</v>
      </c>
      <c r="AE266" s="1">
        <v>720</v>
      </c>
      <c r="AF266" s="1">
        <v>3000</v>
      </c>
      <c r="AG266" s="1">
        <v>936</v>
      </c>
      <c r="AH266" s="2">
        <v>15.6</v>
      </c>
      <c r="AI266" s="2">
        <v>14</v>
      </c>
      <c r="AJ266" s="2">
        <v>19</v>
      </c>
      <c r="AK266" s="1">
        <v>859</v>
      </c>
      <c r="AL266" s="2">
        <v>121.04166666666666</v>
      </c>
      <c r="AM266" s="2">
        <v>4.8416666666666668</v>
      </c>
      <c r="AN266" s="17">
        <v>453.88257575757575</v>
      </c>
      <c r="AO266" s="17">
        <v>18.155303030303031</v>
      </c>
    </row>
    <row r="267" spans="1:41">
      <c r="A267" s="24">
        <v>262</v>
      </c>
      <c r="B267" s="3">
        <v>359</v>
      </c>
      <c r="C267" s="4">
        <v>581</v>
      </c>
      <c r="D267" s="5" t="s">
        <v>397</v>
      </c>
      <c r="E267" s="4">
        <v>1105673717</v>
      </c>
      <c r="F267" s="1">
        <v>55</v>
      </c>
      <c r="G267" s="1" t="s">
        <v>36</v>
      </c>
      <c r="H267" s="15">
        <v>38.5</v>
      </c>
      <c r="I267" s="1">
        <v>41</v>
      </c>
      <c r="J267" s="16">
        <v>74.545454545454547</v>
      </c>
      <c r="K267" s="16">
        <v>2.9818181818181819</v>
      </c>
      <c r="L267" s="1">
        <v>4</v>
      </c>
      <c r="M267" s="1">
        <v>0</v>
      </c>
      <c r="N267" s="1">
        <v>240</v>
      </c>
      <c r="O267" s="1" t="s">
        <v>37</v>
      </c>
      <c r="P267" s="1">
        <v>312</v>
      </c>
      <c r="Q267" s="1">
        <v>5.2</v>
      </c>
      <c r="R267" s="2">
        <v>0</v>
      </c>
      <c r="S267" s="2">
        <v>0</v>
      </c>
      <c r="T267" s="1">
        <v>0</v>
      </c>
      <c r="U267" s="2">
        <v>0</v>
      </c>
      <c r="V267" s="2">
        <v>0</v>
      </c>
      <c r="W267" s="1">
        <v>48</v>
      </c>
      <c r="X267" s="1" t="s">
        <v>38</v>
      </c>
      <c r="Y267" s="1">
        <v>34</v>
      </c>
      <c r="Z267" s="1">
        <v>47</v>
      </c>
      <c r="AA267" s="2">
        <v>97.916666666666671</v>
      </c>
      <c r="AB267" s="2">
        <v>3.916666666666667</v>
      </c>
      <c r="AC267" s="1">
        <v>12</v>
      </c>
      <c r="AD267" s="1">
        <v>0</v>
      </c>
      <c r="AE267" s="1">
        <v>720</v>
      </c>
      <c r="AF267" s="1">
        <v>3000</v>
      </c>
      <c r="AG267" s="1">
        <v>936</v>
      </c>
      <c r="AH267" s="2">
        <v>15.6</v>
      </c>
      <c r="AI267" s="2">
        <v>11</v>
      </c>
      <c r="AJ267" s="2">
        <v>35</v>
      </c>
      <c r="AK267" s="1">
        <v>695</v>
      </c>
      <c r="AL267" s="2">
        <v>150</v>
      </c>
      <c r="AM267" s="2">
        <v>6</v>
      </c>
      <c r="AN267" s="17">
        <v>322.46212121212125</v>
      </c>
      <c r="AO267" s="17">
        <v>12.898484848484848</v>
      </c>
    </row>
    <row r="268" spans="1:41">
      <c r="A268" s="24">
        <v>263</v>
      </c>
      <c r="B268" s="3">
        <v>360</v>
      </c>
      <c r="C268" s="4">
        <v>400</v>
      </c>
      <c r="D268" s="5" t="s">
        <v>398</v>
      </c>
      <c r="E268" s="6" t="s">
        <v>399</v>
      </c>
      <c r="F268" s="1">
        <v>55</v>
      </c>
      <c r="G268" s="1" t="s">
        <v>36</v>
      </c>
      <c r="H268" s="15">
        <v>38.5</v>
      </c>
      <c r="I268" s="1">
        <v>25</v>
      </c>
      <c r="J268" s="16">
        <v>45.454545454545453</v>
      </c>
      <c r="K268" s="16">
        <v>1.8181818181818181</v>
      </c>
      <c r="L268" s="1">
        <v>4</v>
      </c>
      <c r="M268" s="1">
        <v>0</v>
      </c>
      <c r="N268" s="1">
        <v>240</v>
      </c>
      <c r="O268" s="1" t="s">
        <v>37</v>
      </c>
      <c r="P268" s="1">
        <v>312</v>
      </c>
      <c r="Q268" s="1">
        <v>5.2</v>
      </c>
      <c r="R268" s="2">
        <v>0</v>
      </c>
      <c r="S268" s="2">
        <v>0</v>
      </c>
      <c r="T268" s="1">
        <v>0</v>
      </c>
      <c r="U268" s="2">
        <v>0</v>
      </c>
      <c r="V268" s="2">
        <v>0</v>
      </c>
      <c r="W268" s="1">
        <v>48</v>
      </c>
      <c r="X268" s="1" t="s">
        <v>38</v>
      </c>
      <c r="Y268" s="1">
        <v>34</v>
      </c>
      <c r="Z268" s="1">
        <v>10</v>
      </c>
      <c r="AA268" s="2">
        <v>20.833333333333332</v>
      </c>
      <c r="AB268" s="2">
        <v>0.83333333333333326</v>
      </c>
      <c r="AC268" s="1">
        <v>12</v>
      </c>
      <c r="AD268" s="1">
        <v>0</v>
      </c>
      <c r="AE268" s="1">
        <v>720</v>
      </c>
      <c r="AF268" s="1">
        <v>3000</v>
      </c>
      <c r="AG268" s="1">
        <v>936</v>
      </c>
      <c r="AH268" s="2">
        <v>15.6</v>
      </c>
      <c r="AI268" s="2">
        <v>0</v>
      </c>
      <c r="AJ268" s="2">
        <v>0</v>
      </c>
      <c r="AK268" s="1">
        <v>0</v>
      </c>
      <c r="AL268" s="2">
        <v>150</v>
      </c>
      <c r="AM268" s="2">
        <v>6</v>
      </c>
      <c r="AN268" s="17">
        <v>216.28787878787878</v>
      </c>
      <c r="AO268" s="17">
        <v>8.6515151515151523</v>
      </c>
    </row>
    <row r="269" spans="1:41">
      <c r="A269" s="24">
        <v>264</v>
      </c>
      <c r="B269" s="3">
        <v>361</v>
      </c>
      <c r="C269" s="4">
        <v>444</v>
      </c>
      <c r="D269" s="5" t="s">
        <v>400</v>
      </c>
      <c r="E269" s="4">
        <v>1150034476</v>
      </c>
      <c r="F269" s="1">
        <v>55</v>
      </c>
      <c r="G269" s="1" t="s">
        <v>36</v>
      </c>
      <c r="H269" s="15">
        <v>38.5</v>
      </c>
      <c r="I269" s="1">
        <v>53</v>
      </c>
      <c r="J269" s="16">
        <v>96.36363636363636</v>
      </c>
      <c r="K269" s="16">
        <v>3.8545454545454545</v>
      </c>
      <c r="L269" s="1">
        <v>4</v>
      </c>
      <c r="M269" s="1">
        <v>0</v>
      </c>
      <c r="N269" s="1">
        <v>240</v>
      </c>
      <c r="O269" s="1" t="s">
        <v>37</v>
      </c>
      <c r="P269" s="1">
        <v>312</v>
      </c>
      <c r="Q269" s="1">
        <v>5.2</v>
      </c>
      <c r="R269" s="2">
        <v>3</v>
      </c>
      <c r="S269" s="2">
        <v>29.37</v>
      </c>
      <c r="T269" s="1">
        <v>209.37</v>
      </c>
      <c r="U269" s="2">
        <v>150</v>
      </c>
      <c r="V269" s="2">
        <v>6</v>
      </c>
      <c r="W269" s="1">
        <v>48</v>
      </c>
      <c r="X269" s="1" t="s">
        <v>38</v>
      </c>
      <c r="Y269" s="1">
        <v>34</v>
      </c>
      <c r="Z269" s="1">
        <v>58</v>
      </c>
      <c r="AA269" s="2">
        <v>100</v>
      </c>
      <c r="AB269" s="2">
        <v>4</v>
      </c>
      <c r="AC269" s="1">
        <v>12</v>
      </c>
      <c r="AD269" s="1">
        <v>0</v>
      </c>
      <c r="AE269" s="1">
        <v>720</v>
      </c>
      <c r="AF269" s="1">
        <v>3000</v>
      </c>
      <c r="AG269" s="1">
        <v>936</v>
      </c>
      <c r="AH269" s="2">
        <v>15.6</v>
      </c>
      <c r="AI269" s="2">
        <v>14</v>
      </c>
      <c r="AJ269" s="2">
        <v>52</v>
      </c>
      <c r="AK269" s="1">
        <v>892</v>
      </c>
      <c r="AL269" s="2">
        <v>114.16666666666666</v>
      </c>
      <c r="AM269" s="2">
        <v>4.5666666666666664</v>
      </c>
      <c r="AN269" s="17">
        <v>460.530303030303</v>
      </c>
      <c r="AO269" s="17">
        <v>18.421212121212122</v>
      </c>
    </row>
    <row r="270" spans="1:41">
      <c r="A270" s="24">
        <v>265</v>
      </c>
      <c r="B270" s="3">
        <v>362</v>
      </c>
      <c r="C270" s="4">
        <v>839</v>
      </c>
      <c r="D270" s="5" t="s">
        <v>401</v>
      </c>
      <c r="E270" s="4">
        <v>1105690729</v>
      </c>
      <c r="F270" s="1">
        <v>55</v>
      </c>
      <c r="G270" s="1" t="s">
        <v>36</v>
      </c>
      <c r="H270" s="15">
        <v>38.5</v>
      </c>
      <c r="I270" s="1">
        <v>36</v>
      </c>
      <c r="J270" s="16">
        <v>65.454545454545453</v>
      </c>
      <c r="K270" s="16">
        <v>2.6181818181818182</v>
      </c>
      <c r="L270" s="1">
        <v>4</v>
      </c>
      <c r="M270" s="1">
        <v>0</v>
      </c>
      <c r="N270" s="1">
        <v>240</v>
      </c>
      <c r="O270" s="1" t="s">
        <v>37</v>
      </c>
      <c r="P270" s="1">
        <v>312</v>
      </c>
      <c r="Q270" s="1">
        <v>5.2</v>
      </c>
      <c r="R270" s="2">
        <v>1</v>
      </c>
      <c r="S270" s="2">
        <v>47.2</v>
      </c>
      <c r="T270" s="1">
        <v>107.2</v>
      </c>
      <c r="U270" s="2">
        <v>150</v>
      </c>
      <c r="V270" s="2">
        <v>6</v>
      </c>
      <c r="W270" s="1">
        <v>48</v>
      </c>
      <c r="X270" s="1" t="s">
        <v>38</v>
      </c>
      <c r="Y270" s="1">
        <v>34</v>
      </c>
      <c r="Z270" s="1">
        <v>21</v>
      </c>
      <c r="AA270" s="2">
        <v>43.75</v>
      </c>
      <c r="AB270" s="2">
        <v>1.75</v>
      </c>
      <c r="AC270" s="1">
        <v>12</v>
      </c>
      <c r="AD270" s="1">
        <v>0</v>
      </c>
      <c r="AE270" s="1">
        <v>720</v>
      </c>
      <c r="AF270" s="1">
        <v>3000</v>
      </c>
      <c r="AG270" s="1">
        <v>936</v>
      </c>
      <c r="AH270" s="2">
        <v>15.6</v>
      </c>
      <c r="AI270" s="2">
        <v>12</v>
      </c>
      <c r="AJ270" s="2">
        <v>24</v>
      </c>
      <c r="AK270" s="1">
        <v>744</v>
      </c>
      <c r="AL270" s="2">
        <v>145</v>
      </c>
      <c r="AM270" s="2">
        <v>5.8</v>
      </c>
      <c r="AN270" s="17">
        <v>404.20454545454544</v>
      </c>
      <c r="AO270" s="17">
        <v>16.168181818181818</v>
      </c>
    </row>
    <row r="271" spans="1:41">
      <c r="A271" s="24">
        <v>266</v>
      </c>
      <c r="B271" s="3">
        <v>363</v>
      </c>
      <c r="C271" s="4">
        <v>1595</v>
      </c>
      <c r="D271" s="5" t="s">
        <v>402</v>
      </c>
      <c r="E271" s="6" t="s">
        <v>403</v>
      </c>
      <c r="F271" s="1">
        <v>55</v>
      </c>
      <c r="G271" s="1" t="s">
        <v>36</v>
      </c>
      <c r="H271" s="15">
        <v>38.5</v>
      </c>
      <c r="I271" s="1">
        <v>18</v>
      </c>
      <c r="J271" s="16">
        <v>32.727272727272727</v>
      </c>
      <c r="K271" s="16">
        <v>1.3090909090909091</v>
      </c>
      <c r="L271" s="1">
        <v>4</v>
      </c>
      <c r="M271" s="1">
        <v>0</v>
      </c>
      <c r="N271" s="1">
        <v>240</v>
      </c>
      <c r="O271" s="1" t="s">
        <v>37</v>
      </c>
      <c r="P271" s="1">
        <v>312</v>
      </c>
      <c r="Q271" s="1">
        <v>5.2</v>
      </c>
      <c r="R271" s="68" t="s">
        <v>285</v>
      </c>
      <c r="S271" s="68"/>
      <c r="T271" s="1" t="e">
        <v>#VALUE!</v>
      </c>
      <c r="U271" s="2">
        <v>0</v>
      </c>
      <c r="V271" s="2">
        <v>0</v>
      </c>
      <c r="W271" s="1">
        <v>48</v>
      </c>
      <c r="X271" s="1" t="s">
        <v>38</v>
      </c>
      <c r="Y271" s="1">
        <v>34</v>
      </c>
      <c r="Z271" s="1">
        <v>17</v>
      </c>
      <c r="AA271" s="2">
        <v>35.416666666666664</v>
      </c>
      <c r="AB271" s="2">
        <v>1.4166666666666665</v>
      </c>
      <c r="AC271" s="1">
        <v>12</v>
      </c>
      <c r="AD271" s="1">
        <v>0</v>
      </c>
      <c r="AE271" s="1">
        <v>720</v>
      </c>
      <c r="AF271" s="1">
        <v>3000</v>
      </c>
      <c r="AG271" s="1">
        <v>936</v>
      </c>
      <c r="AH271" s="2">
        <v>15.6</v>
      </c>
      <c r="AI271" s="2">
        <v>14</v>
      </c>
      <c r="AJ271" s="2">
        <v>0</v>
      </c>
      <c r="AK271" s="1">
        <v>840</v>
      </c>
      <c r="AL271" s="2">
        <v>125</v>
      </c>
      <c r="AM271" s="2">
        <v>5</v>
      </c>
      <c r="AN271" s="17">
        <v>193.14393939393938</v>
      </c>
      <c r="AO271" s="17">
        <v>7.7257575757575756</v>
      </c>
    </row>
    <row r="272" spans="1:41">
      <c r="A272" s="24">
        <v>267</v>
      </c>
      <c r="B272" s="3">
        <v>364</v>
      </c>
      <c r="C272" s="4">
        <v>1303</v>
      </c>
      <c r="D272" s="5" t="s">
        <v>404</v>
      </c>
      <c r="E272" s="4">
        <v>1150346540</v>
      </c>
      <c r="F272" s="1">
        <v>55</v>
      </c>
      <c r="G272" s="1" t="s">
        <v>36</v>
      </c>
      <c r="H272" s="15">
        <v>38.5</v>
      </c>
      <c r="I272" s="1">
        <v>35</v>
      </c>
      <c r="J272" s="16">
        <v>63.636363636363633</v>
      </c>
      <c r="K272" s="16">
        <v>2.5454545454545454</v>
      </c>
      <c r="L272" s="1">
        <v>4</v>
      </c>
      <c r="M272" s="1">
        <v>0</v>
      </c>
      <c r="N272" s="1">
        <v>240</v>
      </c>
      <c r="O272" s="1" t="s">
        <v>37</v>
      </c>
      <c r="P272" s="1">
        <v>312</v>
      </c>
      <c r="Q272" s="1">
        <v>5.2</v>
      </c>
      <c r="R272" s="68" t="s">
        <v>285</v>
      </c>
      <c r="S272" s="68"/>
      <c r="T272" s="1" t="e">
        <v>#VALUE!</v>
      </c>
      <c r="U272" s="2">
        <v>0</v>
      </c>
      <c r="V272" s="2">
        <v>0</v>
      </c>
      <c r="W272" s="1">
        <v>48</v>
      </c>
      <c r="X272" s="1" t="s">
        <v>38</v>
      </c>
      <c r="Y272" s="1">
        <v>34</v>
      </c>
      <c r="Z272" s="1">
        <v>46</v>
      </c>
      <c r="AA272" s="2">
        <v>95.833333333333329</v>
      </c>
      <c r="AB272" s="2">
        <v>3.833333333333333</v>
      </c>
      <c r="AC272" s="1">
        <v>12</v>
      </c>
      <c r="AD272" s="1">
        <v>0</v>
      </c>
      <c r="AE272" s="1">
        <v>720</v>
      </c>
      <c r="AF272" s="1">
        <v>3000</v>
      </c>
      <c r="AG272" s="1">
        <v>936</v>
      </c>
      <c r="AH272" s="2">
        <v>15.6</v>
      </c>
      <c r="AI272" s="2">
        <v>12</v>
      </c>
      <c r="AJ272" s="2">
        <v>28.46</v>
      </c>
      <c r="AK272" s="1">
        <v>748.46</v>
      </c>
      <c r="AL272" s="2">
        <v>144.07083333333333</v>
      </c>
      <c r="AM272" s="2">
        <v>5.762833333333333</v>
      </c>
      <c r="AN272" s="17">
        <v>303.54053030303032</v>
      </c>
      <c r="AO272" s="17">
        <v>12.141621212121212</v>
      </c>
    </row>
    <row r="273" spans="1:41">
      <c r="A273" s="24">
        <v>268</v>
      </c>
      <c r="B273" s="3">
        <v>366</v>
      </c>
      <c r="C273" s="4">
        <v>86</v>
      </c>
      <c r="D273" s="5" t="s">
        <v>405</v>
      </c>
      <c r="E273" s="4">
        <v>1105865115</v>
      </c>
      <c r="F273" s="1">
        <v>55</v>
      </c>
      <c r="G273" s="1" t="s">
        <v>36</v>
      </c>
      <c r="H273" s="15">
        <v>38.5</v>
      </c>
      <c r="I273" s="1">
        <v>35</v>
      </c>
      <c r="J273" s="16">
        <v>63.636363636363633</v>
      </c>
      <c r="K273" s="16">
        <v>2.5454545454545454</v>
      </c>
      <c r="L273" s="1">
        <v>4</v>
      </c>
      <c r="M273" s="1">
        <v>0</v>
      </c>
      <c r="N273" s="1">
        <v>240</v>
      </c>
      <c r="O273" s="1" t="s">
        <v>37</v>
      </c>
      <c r="P273" s="1">
        <v>312</v>
      </c>
      <c r="Q273" s="1">
        <v>5.2</v>
      </c>
      <c r="R273" s="2">
        <v>2</v>
      </c>
      <c r="S273" s="2">
        <v>9.17</v>
      </c>
      <c r="T273" s="1">
        <v>129.16999999999999</v>
      </c>
      <c r="U273" s="2">
        <v>150</v>
      </c>
      <c r="V273" s="2">
        <v>6</v>
      </c>
      <c r="W273" s="1">
        <v>48</v>
      </c>
      <c r="X273" s="1" t="s">
        <v>38</v>
      </c>
      <c r="Y273" s="1">
        <v>34</v>
      </c>
      <c r="Z273" s="1">
        <v>48</v>
      </c>
      <c r="AA273" s="2">
        <v>100</v>
      </c>
      <c r="AB273" s="2">
        <v>4</v>
      </c>
      <c r="AC273" s="1">
        <v>12</v>
      </c>
      <c r="AD273" s="1">
        <v>0</v>
      </c>
      <c r="AE273" s="1">
        <v>720</v>
      </c>
      <c r="AF273" s="1">
        <v>3000</v>
      </c>
      <c r="AG273" s="1">
        <v>936</v>
      </c>
      <c r="AH273" s="2">
        <v>15.6</v>
      </c>
      <c r="AI273" s="2">
        <v>14</v>
      </c>
      <c r="AJ273" s="2">
        <v>49</v>
      </c>
      <c r="AK273" s="1">
        <v>889</v>
      </c>
      <c r="AL273" s="2">
        <v>114.79166666666666</v>
      </c>
      <c r="AM273" s="2">
        <v>4.5916666666666668</v>
      </c>
      <c r="AN273" s="17">
        <v>428.42803030303025</v>
      </c>
      <c r="AO273" s="17">
        <v>17.137121212121212</v>
      </c>
    </row>
    <row r="274" spans="1:41">
      <c r="A274" s="24">
        <v>269</v>
      </c>
      <c r="B274" s="3">
        <v>367</v>
      </c>
      <c r="C274" s="4">
        <v>646</v>
      </c>
      <c r="D274" s="5" t="s">
        <v>406</v>
      </c>
      <c r="E274" s="6" t="s">
        <v>407</v>
      </c>
      <c r="F274" s="1">
        <v>55</v>
      </c>
      <c r="G274" s="1" t="s">
        <v>36</v>
      </c>
      <c r="H274" s="15">
        <v>38.5</v>
      </c>
      <c r="I274" s="1">
        <v>52</v>
      </c>
      <c r="J274" s="16">
        <v>94.545454545454547</v>
      </c>
      <c r="K274" s="16">
        <v>3.7818181818181817</v>
      </c>
      <c r="L274" s="1">
        <v>4</v>
      </c>
      <c r="M274" s="1">
        <v>0</v>
      </c>
      <c r="N274" s="1">
        <v>240</v>
      </c>
      <c r="O274" s="1" t="s">
        <v>37</v>
      </c>
      <c r="P274" s="1">
        <v>312</v>
      </c>
      <c r="Q274" s="1">
        <v>5.2</v>
      </c>
      <c r="R274" s="2">
        <v>3</v>
      </c>
      <c r="S274" s="2">
        <v>42.2</v>
      </c>
      <c r="T274" s="1">
        <v>222.2</v>
      </c>
      <c r="U274" s="2">
        <v>150</v>
      </c>
      <c r="V274" s="2">
        <v>6</v>
      </c>
      <c r="W274" s="1">
        <v>48</v>
      </c>
      <c r="X274" s="1" t="s">
        <v>38</v>
      </c>
      <c r="Y274" s="1">
        <v>34</v>
      </c>
      <c r="Z274" s="1">
        <v>46</v>
      </c>
      <c r="AA274" s="2">
        <v>95.833333333333329</v>
      </c>
      <c r="AB274" s="2">
        <v>3.833333333333333</v>
      </c>
      <c r="AC274" s="1">
        <v>12</v>
      </c>
      <c r="AD274" s="1">
        <v>0</v>
      </c>
      <c r="AE274" s="1">
        <v>720</v>
      </c>
      <c r="AF274" s="1">
        <v>3000</v>
      </c>
      <c r="AG274" s="1">
        <v>936</v>
      </c>
      <c r="AH274" s="2">
        <v>15.6</v>
      </c>
      <c r="AI274" s="2">
        <v>13</v>
      </c>
      <c r="AJ274" s="2">
        <v>9</v>
      </c>
      <c r="AK274" s="1">
        <v>789</v>
      </c>
      <c r="AL274" s="2">
        <v>135.625</v>
      </c>
      <c r="AM274" s="2">
        <v>5.4249999999999998</v>
      </c>
      <c r="AN274" s="17">
        <v>476.00378787878788</v>
      </c>
      <c r="AO274" s="17">
        <v>19.040151515151514</v>
      </c>
    </row>
    <row r="275" spans="1:41">
      <c r="A275" s="24">
        <v>270</v>
      </c>
      <c r="B275" s="3">
        <v>368</v>
      </c>
      <c r="C275" s="4">
        <v>1268</v>
      </c>
      <c r="D275" s="5" t="s">
        <v>408</v>
      </c>
      <c r="E275" s="6" t="s">
        <v>409</v>
      </c>
      <c r="F275" s="1">
        <v>55</v>
      </c>
      <c r="G275" s="1" t="s">
        <v>36</v>
      </c>
      <c r="H275" s="15">
        <v>38.5</v>
      </c>
      <c r="I275" s="1">
        <v>52</v>
      </c>
      <c r="J275" s="16">
        <v>94.545454545454547</v>
      </c>
      <c r="K275" s="16">
        <v>3.7818181818181817</v>
      </c>
      <c r="L275" s="1">
        <v>4</v>
      </c>
      <c r="M275" s="1">
        <v>0</v>
      </c>
      <c r="N275" s="1">
        <v>240</v>
      </c>
      <c r="O275" s="1" t="s">
        <v>37</v>
      </c>
      <c r="P275" s="1">
        <v>312</v>
      </c>
      <c r="Q275" s="1">
        <v>5.2</v>
      </c>
      <c r="R275" s="2">
        <v>3</v>
      </c>
      <c r="S275" s="2">
        <v>18.2</v>
      </c>
      <c r="T275" s="1">
        <v>198.2</v>
      </c>
      <c r="U275" s="2">
        <v>150</v>
      </c>
      <c r="V275" s="2">
        <v>6</v>
      </c>
      <c r="W275" s="1">
        <v>48</v>
      </c>
      <c r="X275" s="1" t="s">
        <v>38</v>
      </c>
      <c r="Y275" s="1">
        <v>34</v>
      </c>
      <c r="Z275" s="1">
        <v>44</v>
      </c>
      <c r="AA275" s="2">
        <v>91.666666666666671</v>
      </c>
      <c r="AB275" s="2">
        <v>3.666666666666667</v>
      </c>
      <c r="AC275" s="1">
        <v>12</v>
      </c>
      <c r="AD275" s="1">
        <v>0</v>
      </c>
      <c r="AE275" s="1">
        <v>720</v>
      </c>
      <c r="AF275" s="1">
        <v>3000</v>
      </c>
      <c r="AG275" s="1">
        <v>936</v>
      </c>
      <c r="AH275" s="2">
        <v>15.6</v>
      </c>
      <c r="AI275" s="2">
        <v>12</v>
      </c>
      <c r="AJ275" s="2">
        <v>23</v>
      </c>
      <c r="AK275" s="1">
        <v>743</v>
      </c>
      <c r="AL275" s="2">
        <v>145.20833333333334</v>
      </c>
      <c r="AM275" s="2">
        <v>5.8083333333333336</v>
      </c>
      <c r="AN275" s="17">
        <v>481.42045454545462</v>
      </c>
      <c r="AO275" s="17">
        <v>19.256818181818183</v>
      </c>
    </row>
    <row r="276" spans="1:41">
      <c r="A276" s="24">
        <v>271</v>
      </c>
      <c r="B276" s="3">
        <v>370</v>
      </c>
      <c r="C276" s="4">
        <v>1882</v>
      </c>
      <c r="D276" s="5" t="s">
        <v>410</v>
      </c>
      <c r="E276" s="6" t="s">
        <v>411</v>
      </c>
      <c r="F276" s="1">
        <v>55</v>
      </c>
      <c r="G276" s="1" t="s">
        <v>36</v>
      </c>
      <c r="H276" s="15">
        <v>38.5</v>
      </c>
      <c r="I276" s="1">
        <v>31</v>
      </c>
      <c r="J276" s="16">
        <v>56.363636363636367</v>
      </c>
      <c r="K276" s="16">
        <v>2.2545454545454549</v>
      </c>
      <c r="L276" s="1">
        <v>4</v>
      </c>
      <c r="M276" s="1">
        <v>0</v>
      </c>
      <c r="N276" s="1">
        <v>240</v>
      </c>
      <c r="O276" s="1" t="s">
        <v>37</v>
      </c>
      <c r="P276" s="1">
        <v>312</v>
      </c>
      <c r="Q276" s="1">
        <v>5.2</v>
      </c>
      <c r="R276" s="2">
        <v>0</v>
      </c>
      <c r="S276" s="2">
        <v>0</v>
      </c>
      <c r="T276" s="1">
        <v>0</v>
      </c>
      <c r="U276" s="2">
        <v>0</v>
      </c>
      <c r="V276" s="2">
        <v>0</v>
      </c>
      <c r="W276" s="1">
        <v>48</v>
      </c>
      <c r="X276" s="1" t="s">
        <v>38</v>
      </c>
      <c r="Y276" s="1">
        <v>34</v>
      </c>
      <c r="Z276" s="1">
        <v>24</v>
      </c>
      <c r="AA276" s="2">
        <v>50</v>
      </c>
      <c r="AB276" s="2">
        <v>2</v>
      </c>
      <c r="AC276" s="1">
        <v>12</v>
      </c>
      <c r="AD276" s="1">
        <v>0</v>
      </c>
      <c r="AE276" s="1">
        <v>720</v>
      </c>
      <c r="AF276" s="1">
        <v>3000</v>
      </c>
      <c r="AG276" s="1">
        <v>936</v>
      </c>
      <c r="AH276" s="2">
        <v>15.6</v>
      </c>
      <c r="AI276" s="2">
        <v>17</v>
      </c>
      <c r="AJ276" s="2">
        <v>42</v>
      </c>
      <c r="AK276" s="1">
        <v>1062</v>
      </c>
      <c r="AL276" s="2">
        <v>78.75</v>
      </c>
      <c r="AM276" s="2">
        <v>3.15</v>
      </c>
      <c r="AN276" s="17">
        <v>185.11363636363637</v>
      </c>
      <c r="AO276" s="17">
        <v>7.4045454545454543</v>
      </c>
    </row>
    <row r="277" spans="1:41">
      <c r="A277" s="30">
        <v>272</v>
      </c>
      <c r="B277" s="20">
        <v>372</v>
      </c>
      <c r="C277" s="21">
        <v>1050</v>
      </c>
      <c r="D277" s="22" t="s">
        <v>412</v>
      </c>
      <c r="E277" s="23" t="s">
        <v>413</v>
      </c>
      <c r="F277" s="1">
        <v>55</v>
      </c>
      <c r="G277" s="1" t="s">
        <v>36</v>
      </c>
      <c r="H277" s="15">
        <v>38.5</v>
      </c>
      <c r="I277" s="1">
        <v>34</v>
      </c>
      <c r="J277" s="16">
        <v>61.81818181818182</v>
      </c>
      <c r="K277" s="16">
        <v>2.4727272727272727</v>
      </c>
      <c r="L277" s="1">
        <v>4</v>
      </c>
      <c r="M277" s="1">
        <v>0</v>
      </c>
      <c r="N277" s="1">
        <v>240</v>
      </c>
      <c r="O277" s="1" t="s">
        <v>37</v>
      </c>
      <c r="P277" s="1">
        <v>312</v>
      </c>
      <c r="Q277" s="1">
        <v>5.2</v>
      </c>
      <c r="R277" s="2">
        <v>3</v>
      </c>
      <c r="S277" s="2">
        <v>38.15</v>
      </c>
      <c r="T277" s="1">
        <v>218.15</v>
      </c>
      <c r="U277" s="2">
        <v>150</v>
      </c>
      <c r="V277" s="2">
        <v>6</v>
      </c>
      <c r="W277" s="1">
        <v>48</v>
      </c>
      <c r="X277" s="1" t="s">
        <v>38</v>
      </c>
      <c r="Y277" s="1">
        <v>34</v>
      </c>
      <c r="Z277" s="1">
        <v>30</v>
      </c>
      <c r="AA277" s="2">
        <v>62.5</v>
      </c>
      <c r="AB277" s="2">
        <v>2.5</v>
      </c>
      <c r="AC277" s="1">
        <v>12</v>
      </c>
      <c r="AD277" s="1">
        <v>0</v>
      </c>
      <c r="AE277" s="1">
        <v>720</v>
      </c>
      <c r="AF277" s="1">
        <v>3000</v>
      </c>
      <c r="AG277" s="1">
        <v>936</v>
      </c>
      <c r="AH277" s="2">
        <v>15.6</v>
      </c>
      <c r="AI277" s="2">
        <v>12</v>
      </c>
      <c r="AJ277" s="2">
        <v>26</v>
      </c>
      <c r="AK277" s="1">
        <v>746</v>
      </c>
      <c r="AL277" s="2">
        <v>144.58333333333334</v>
      </c>
      <c r="AM277" s="2">
        <v>5.7833333333333332</v>
      </c>
      <c r="AN277" s="17">
        <v>418.90151515151513</v>
      </c>
      <c r="AO277" s="17">
        <v>16.756060606060608</v>
      </c>
    </row>
    <row r="278" spans="1:41">
      <c r="A278" s="35"/>
      <c r="B278" s="36"/>
      <c r="C278" s="37"/>
      <c r="D278" s="38"/>
      <c r="E278" s="39"/>
      <c r="F278" s="10"/>
      <c r="G278" s="10"/>
      <c r="H278" s="26"/>
      <c r="I278" s="10"/>
      <c r="J278" s="27"/>
      <c r="K278" s="27"/>
      <c r="L278" s="10"/>
      <c r="M278" s="10"/>
      <c r="N278" s="10"/>
      <c r="O278" s="10"/>
      <c r="P278" s="10"/>
      <c r="Q278" s="10"/>
      <c r="R278" s="28"/>
      <c r="S278" s="28"/>
      <c r="T278" s="10"/>
      <c r="U278" s="28"/>
      <c r="V278" s="28"/>
      <c r="W278" s="10"/>
      <c r="X278" s="10"/>
      <c r="Y278" s="10"/>
      <c r="Z278" s="10"/>
      <c r="AA278" s="28"/>
      <c r="AB278" s="28"/>
      <c r="AC278" s="10"/>
      <c r="AD278" s="10"/>
      <c r="AE278" s="10"/>
      <c r="AF278" s="10"/>
      <c r="AG278" s="10"/>
      <c r="AH278" s="28"/>
      <c r="AI278" s="28"/>
      <c r="AJ278" s="28"/>
      <c r="AK278" s="10"/>
      <c r="AL278" s="28"/>
      <c r="AM278" s="28"/>
      <c r="AN278" s="29"/>
      <c r="AO278" s="29"/>
    </row>
    <row r="279" spans="1:41">
      <c r="A279" s="8"/>
      <c r="B279" s="31"/>
      <c r="C279" s="32"/>
      <c r="D279" s="33"/>
      <c r="E279" s="34"/>
      <c r="F279" s="10"/>
      <c r="G279" s="10"/>
      <c r="H279" s="26"/>
      <c r="I279" s="10"/>
      <c r="J279" s="27"/>
      <c r="K279" s="27"/>
      <c r="L279" s="10"/>
      <c r="M279" s="10"/>
      <c r="N279" s="10"/>
      <c r="O279" s="10"/>
      <c r="P279" s="10"/>
      <c r="Q279" s="10"/>
      <c r="R279" s="28"/>
      <c r="S279" s="28"/>
      <c r="T279" s="10"/>
      <c r="U279" s="28"/>
      <c r="V279" s="28"/>
      <c r="W279" s="10"/>
      <c r="X279" s="10"/>
      <c r="Y279" s="10"/>
      <c r="Z279" s="10"/>
      <c r="AA279" s="28"/>
      <c r="AB279" s="28"/>
      <c r="AC279" s="10"/>
      <c r="AD279" s="10"/>
      <c r="AE279" s="10"/>
      <c r="AF279" s="10"/>
      <c r="AG279" s="10"/>
      <c r="AH279" s="28"/>
      <c r="AI279" s="28"/>
      <c r="AJ279" s="28"/>
      <c r="AK279" s="10"/>
      <c r="AL279" s="28"/>
      <c r="AM279" s="28"/>
      <c r="AN279" s="29"/>
      <c r="AO279" s="29"/>
    </row>
    <row r="280" spans="1:41">
      <c r="A280" s="8"/>
      <c r="B280" s="31"/>
      <c r="C280" s="32"/>
      <c r="D280" s="33"/>
      <c r="E280" s="34"/>
      <c r="F280" s="10"/>
      <c r="G280" s="10"/>
      <c r="H280" s="26"/>
      <c r="I280" s="10"/>
      <c r="J280" s="27"/>
      <c r="K280" s="27"/>
      <c r="L280" s="10"/>
      <c r="M280" s="10"/>
      <c r="N280" s="10"/>
      <c r="O280" s="10"/>
      <c r="P280" s="10"/>
      <c r="Q280" s="10"/>
      <c r="R280" s="28"/>
      <c r="S280" s="28"/>
      <c r="T280" s="10"/>
      <c r="U280" s="28"/>
      <c r="V280" s="28"/>
      <c r="W280" s="10"/>
      <c r="X280" s="10"/>
      <c r="Y280" s="10"/>
      <c r="Z280" s="10"/>
      <c r="AA280" s="28"/>
      <c r="AB280" s="28"/>
      <c r="AC280" s="10"/>
      <c r="AD280" s="10"/>
      <c r="AE280" s="10"/>
      <c r="AF280" s="10"/>
      <c r="AG280" s="10"/>
      <c r="AH280" s="28"/>
      <c r="AI280" s="28"/>
      <c r="AJ280" s="28"/>
      <c r="AK280" s="10"/>
      <c r="AL280" s="28"/>
      <c r="AM280" s="28"/>
      <c r="AN280" s="29"/>
      <c r="AO280" s="29"/>
    </row>
    <row r="281" spans="1:41">
      <c r="A281" s="8"/>
      <c r="B281" s="31"/>
      <c r="C281" s="32"/>
      <c r="D281" s="33"/>
      <c r="E281" s="34"/>
      <c r="F281" s="10"/>
      <c r="G281" s="10"/>
      <c r="H281" s="26"/>
      <c r="I281" s="10"/>
      <c r="J281" s="27"/>
      <c r="K281" s="27"/>
      <c r="L281" s="10"/>
      <c r="M281" s="10"/>
      <c r="N281" s="10"/>
      <c r="O281" s="10"/>
      <c r="P281" s="10"/>
      <c r="Q281" s="10"/>
      <c r="R281" s="28"/>
      <c r="S281" s="28"/>
      <c r="T281" s="10"/>
      <c r="U281" s="28"/>
      <c r="V281" s="28"/>
      <c r="W281" s="10"/>
      <c r="X281" s="10"/>
      <c r="Y281" s="10"/>
      <c r="Z281" s="10"/>
      <c r="AA281" s="28"/>
      <c r="AB281" s="28"/>
      <c r="AC281" s="10"/>
      <c r="AD281" s="10"/>
      <c r="AE281" s="10"/>
      <c r="AF281" s="10"/>
      <c r="AG281" s="10"/>
      <c r="AH281" s="28"/>
      <c r="AI281" s="28"/>
      <c r="AJ281" s="28"/>
      <c r="AK281" s="10"/>
      <c r="AL281" s="28"/>
      <c r="AM281" s="28"/>
      <c r="AN281" s="29"/>
      <c r="AO281" s="29"/>
    </row>
    <row r="282" spans="1:41">
      <c r="A282" s="8"/>
      <c r="B282" s="31"/>
      <c r="C282" s="32"/>
      <c r="D282" s="33"/>
      <c r="E282" s="34"/>
      <c r="F282" s="10"/>
      <c r="G282" s="10"/>
      <c r="H282" s="26"/>
      <c r="I282" s="10"/>
      <c r="J282" s="27"/>
      <c r="K282" s="27"/>
      <c r="L282" s="10"/>
      <c r="M282" s="10"/>
      <c r="N282" s="10"/>
      <c r="O282" s="10"/>
      <c r="P282" s="10"/>
      <c r="Q282" s="10"/>
      <c r="R282" s="28"/>
      <c r="S282" s="28"/>
      <c r="T282" s="10"/>
      <c r="U282" s="28"/>
      <c r="V282" s="28"/>
      <c r="W282" s="10"/>
      <c r="X282" s="10"/>
      <c r="Y282" s="10"/>
      <c r="Z282" s="10"/>
      <c r="AA282" s="28"/>
      <c r="AB282" s="28"/>
      <c r="AC282" s="10"/>
      <c r="AD282" s="10"/>
      <c r="AE282" s="10"/>
      <c r="AF282" s="10"/>
      <c r="AG282" s="10"/>
      <c r="AH282" s="28"/>
      <c r="AI282" s="28"/>
      <c r="AJ282" s="28"/>
      <c r="AK282" s="10"/>
      <c r="AL282" s="28"/>
      <c r="AM282" s="28"/>
      <c r="AN282" s="29"/>
      <c r="AO282" s="29"/>
    </row>
    <row r="283" spans="1:41">
      <c r="A283" s="14" t="s">
        <v>554</v>
      </c>
      <c r="B283" s="13" t="s">
        <v>7</v>
      </c>
      <c r="C283" s="40" t="s">
        <v>555</v>
      </c>
      <c r="D283" s="40" t="s">
        <v>556</v>
      </c>
      <c r="E283" s="41" t="s">
        <v>558</v>
      </c>
      <c r="F283" s="13"/>
      <c r="G283" s="13"/>
      <c r="H283" s="42"/>
      <c r="I283" s="80" t="s">
        <v>557</v>
      </c>
      <c r="J283" s="80"/>
      <c r="K283" s="80"/>
      <c r="L283" s="80"/>
      <c r="M283" s="80"/>
      <c r="N283" s="80"/>
      <c r="O283" s="80"/>
      <c r="P283" s="80"/>
      <c r="Q283" s="80"/>
      <c r="R283" s="80"/>
      <c r="S283" s="80"/>
      <c r="T283" s="80"/>
      <c r="U283" s="80"/>
      <c r="V283" s="80"/>
      <c r="W283" s="80"/>
      <c r="X283" s="80"/>
      <c r="Y283" s="80"/>
      <c r="Z283" s="80"/>
      <c r="AA283" s="80"/>
      <c r="AB283" s="80"/>
      <c r="AC283" s="80"/>
      <c r="AD283" s="80"/>
      <c r="AE283" s="80"/>
      <c r="AF283" s="80"/>
      <c r="AG283" s="80"/>
      <c r="AH283" s="80"/>
      <c r="AI283" s="80"/>
      <c r="AJ283" s="80"/>
      <c r="AK283" s="80"/>
      <c r="AL283" s="80"/>
      <c r="AM283" s="80"/>
      <c r="AN283" s="80"/>
      <c r="AO283" s="80"/>
    </row>
    <row r="284" spans="1:41">
      <c r="A284" s="24">
        <v>1</v>
      </c>
      <c r="B284" s="3">
        <v>4</v>
      </c>
      <c r="C284" s="4">
        <v>1493</v>
      </c>
      <c r="D284" s="5" t="s">
        <v>414</v>
      </c>
      <c r="E284" s="6" t="s">
        <v>415</v>
      </c>
      <c r="F284" s="70" t="s">
        <v>416</v>
      </c>
      <c r="G284" s="71"/>
      <c r="H284" s="71"/>
      <c r="I284" s="71"/>
      <c r="J284" s="71"/>
      <c r="K284" s="71"/>
      <c r="L284" s="71"/>
      <c r="M284" s="71"/>
      <c r="N284" s="71"/>
      <c r="O284" s="71"/>
      <c r="P284" s="71"/>
      <c r="Q284" s="71"/>
      <c r="R284" s="71"/>
      <c r="S284" s="71"/>
      <c r="T284" s="71"/>
      <c r="U284" s="71"/>
      <c r="V284" s="71"/>
      <c r="W284" s="71"/>
      <c r="X284" s="71"/>
      <c r="Y284" s="71"/>
      <c r="Z284" s="71"/>
      <c r="AA284" s="71"/>
      <c r="AB284" s="71"/>
      <c r="AC284" s="71"/>
      <c r="AD284" s="71"/>
      <c r="AE284" s="71"/>
      <c r="AF284" s="71"/>
      <c r="AG284" s="71"/>
      <c r="AH284" s="71"/>
      <c r="AI284" s="71"/>
      <c r="AJ284" s="71"/>
      <c r="AK284" s="71"/>
      <c r="AL284" s="71"/>
      <c r="AM284" s="71"/>
      <c r="AN284" s="71"/>
      <c r="AO284" s="72"/>
    </row>
    <row r="285" spans="1:41">
      <c r="A285" s="24">
        <v>2</v>
      </c>
      <c r="B285" s="3">
        <v>16</v>
      </c>
      <c r="C285" s="4">
        <v>822</v>
      </c>
      <c r="D285" s="5" t="s">
        <v>417</v>
      </c>
      <c r="E285" s="4">
        <v>1105553745</v>
      </c>
      <c r="F285" s="73"/>
      <c r="G285" s="74"/>
      <c r="H285" s="74"/>
      <c r="I285" s="74"/>
      <c r="J285" s="74"/>
      <c r="K285" s="74"/>
      <c r="L285" s="74"/>
      <c r="M285" s="74"/>
      <c r="N285" s="74"/>
      <c r="O285" s="74"/>
      <c r="P285" s="74"/>
      <c r="Q285" s="74"/>
      <c r="R285" s="74"/>
      <c r="S285" s="74"/>
      <c r="T285" s="74"/>
      <c r="U285" s="74"/>
      <c r="V285" s="74"/>
      <c r="W285" s="74"/>
      <c r="X285" s="74"/>
      <c r="Y285" s="74"/>
      <c r="Z285" s="74"/>
      <c r="AA285" s="74"/>
      <c r="AB285" s="74"/>
      <c r="AC285" s="74"/>
      <c r="AD285" s="74"/>
      <c r="AE285" s="74"/>
      <c r="AF285" s="74"/>
      <c r="AG285" s="74"/>
      <c r="AH285" s="74"/>
      <c r="AI285" s="74"/>
      <c r="AJ285" s="74"/>
      <c r="AK285" s="74"/>
      <c r="AL285" s="74"/>
      <c r="AM285" s="74"/>
      <c r="AN285" s="74"/>
      <c r="AO285" s="75"/>
    </row>
    <row r="286" spans="1:41">
      <c r="A286" s="24">
        <v>3</v>
      </c>
      <c r="B286" s="3">
        <v>17</v>
      </c>
      <c r="C286" s="4">
        <v>696</v>
      </c>
      <c r="D286" s="5" t="s">
        <v>418</v>
      </c>
      <c r="E286" s="6" t="s">
        <v>419</v>
      </c>
      <c r="F286" s="73"/>
      <c r="G286" s="74"/>
      <c r="H286" s="74"/>
      <c r="I286" s="74"/>
      <c r="J286" s="74"/>
      <c r="K286" s="74"/>
      <c r="L286" s="74"/>
      <c r="M286" s="74"/>
      <c r="N286" s="74"/>
      <c r="O286" s="74"/>
      <c r="P286" s="74"/>
      <c r="Q286" s="74"/>
      <c r="R286" s="74"/>
      <c r="S286" s="74"/>
      <c r="T286" s="74"/>
      <c r="U286" s="74"/>
      <c r="V286" s="74"/>
      <c r="W286" s="74"/>
      <c r="X286" s="74"/>
      <c r="Y286" s="74"/>
      <c r="Z286" s="74"/>
      <c r="AA286" s="74"/>
      <c r="AB286" s="74"/>
      <c r="AC286" s="74"/>
      <c r="AD286" s="74"/>
      <c r="AE286" s="74"/>
      <c r="AF286" s="74"/>
      <c r="AG286" s="74"/>
      <c r="AH286" s="74"/>
      <c r="AI286" s="74"/>
      <c r="AJ286" s="74"/>
      <c r="AK286" s="74"/>
      <c r="AL286" s="74"/>
      <c r="AM286" s="74"/>
      <c r="AN286" s="74"/>
      <c r="AO286" s="75"/>
    </row>
    <row r="287" spans="1:41">
      <c r="A287" s="24">
        <v>4</v>
      </c>
      <c r="B287" s="3">
        <v>25</v>
      </c>
      <c r="C287" s="4">
        <v>808</v>
      </c>
      <c r="D287" s="5" t="s">
        <v>420</v>
      </c>
      <c r="E287" s="4">
        <v>1150397907</v>
      </c>
      <c r="F287" s="73"/>
      <c r="G287" s="74"/>
      <c r="H287" s="74"/>
      <c r="I287" s="74"/>
      <c r="J287" s="74"/>
      <c r="K287" s="74"/>
      <c r="L287" s="74"/>
      <c r="M287" s="74"/>
      <c r="N287" s="74"/>
      <c r="O287" s="74"/>
      <c r="P287" s="74"/>
      <c r="Q287" s="74"/>
      <c r="R287" s="74"/>
      <c r="S287" s="74"/>
      <c r="T287" s="74"/>
      <c r="U287" s="74"/>
      <c r="V287" s="74"/>
      <c r="W287" s="74"/>
      <c r="X287" s="74"/>
      <c r="Y287" s="74"/>
      <c r="Z287" s="74"/>
      <c r="AA287" s="74"/>
      <c r="AB287" s="74"/>
      <c r="AC287" s="74"/>
      <c r="AD287" s="74"/>
      <c r="AE287" s="74"/>
      <c r="AF287" s="74"/>
      <c r="AG287" s="74"/>
      <c r="AH287" s="74"/>
      <c r="AI287" s="74"/>
      <c r="AJ287" s="74"/>
      <c r="AK287" s="74"/>
      <c r="AL287" s="74"/>
      <c r="AM287" s="74"/>
      <c r="AN287" s="74"/>
      <c r="AO287" s="75"/>
    </row>
    <row r="288" spans="1:41">
      <c r="A288" s="24">
        <v>5</v>
      </c>
      <c r="B288" s="3">
        <v>39</v>
      </c>
      <c r="C288" s="4">
        <v>834</v>
      </c>
      <c r="D288" s="5" t="s">
        <v>421</v>
      </c>
      <c r="E288" s="4">
        <v>1105709438</v>
      </c>
      <c r="F288" s="73"/>
      <c r="G288" s="74"/>
      <c r="H288" s="74"/>
      <c r="I288" s="74"/>
      <c r="J288" s="74"/>
      <c r="K288" s="74"/>
      <c r="L288" s="74"/>
      <c r="M288" s="74"/>
      <c r="N288" s="74"/>
      <c r="O288" s="74"/>
      <c r="P288" s="74"/>
      <c r="Q288" s="74"/>
      <c r="R288" s="74"/>
      <c r="S288" s="74"/>
      <c r="T288" s="74"/>
      <c r="U288" s="74"/>
      <c r="V288" s="74"/>
      <c r="W288" s="74"/>
      <c r="X288" s="74"/>
      <c r="Y288" s="74"/>
      <c r="Z288" s="74"/>
      <c r="AA288" s="74"/>
      <c r="AB288" s="74"/>
      <c r="AC288" s="74"/>
      <c r="AD288" s="74"/>
      <c r="AE288" s="74"/>
      <c r="AF288" s="74"/>
      <c r="AG288" s="74"/>
      <c r="AH288" s="74"/>
      <c r="AI288" s="74"/>
      <c r="AJ288" s="74"/>
      <c r="AK288" s="74"/>
      <c r="AL288" s="74"/>
      <c r="AM288" s="74"/>
      <c r="AN288" s="74"/>
      <c r="AO288" s="75"/>
    </row>
    <row r="289" spans="1:41">
      <c r="A289" s="24">
        <v>6</v>
      </c>
      <c r="B289" s="3">
        <v>45</v>
      </c>
      <c r="C289" s="4">
        <v>820</v>
      </c>
      <c r="D289" s="5" t="s">
        <v>422</v>
      </c>
      <c r="E289" s="4">
        <v>1105442287</v>
      </c>
      <c r="F289" s="73"/>
      <c r="G289" s="74"/>
      <c r="H289" s="74"/>
      <c r="I289" s="74"/>
      <c r="J289" s="74"/>
      <c r="K289" s="74"/>
      <c r="L289" s="74"/>
      <c r="M289" s="74"/>
      <c r="N289" s="74"/>
      <c r="O289" s="74"/>
      <c r="P289" s="74"/>
      <c r="Q289" s="74"/>
      <c r="R289" s="74"/>
      <c r="S289" s="74"/>
      <c r="T289" s="74"/>
      <c r="U289" s="74"/>
      <c r="V289" s="74"/>
      <c r="W289" s="74"/>
      <c r="X289" s="74"/>
      <c r="Y289" s="74"/>
      <c r="Z289" s="74"/>
      <c r="AA289" s="74"/>
      <c r="AB289" s="74"/>
      <c r="AC289" s="74"/>
      <c r="AD289" s="74"/>
      <c r="AE289" s="74"/>
      <c r="AF289" s="74"/>
      <c r="AG289" s="74"/>
      <c r="AH289" s="74"/>
      <c r="AI289" s="74"/>
      <c r="AJ289" s="74"/>
      <c r="AK289" s="74"/>
      <c r="AL289" s="74"/>
      <c r="AM289" s="74"/>
      <c r="AN289" s="74"/>
      <c r="AO289" s="75"/>
    </row>
    <row r="290" spans="1:41">
      <c r="A290" s="24">
        <v>7</v>
      </c>
      <c r="B290" s="3">
        <v>49</v>
      </c>
      <c r="C290" s="4">
        <v>1384</v>
      </c>
      <c r="D290" s="5" t="s">
        <v>423</v>
      </c>
      <c r="E290" s="4">
        <v>1105892291</v>
      </c>
      <c r="F290" s="73"/>
      <c r="G290" s="74"/>
      <c r="H290" s="74"/>
      <c r="I290" s="74"/>
      <c r="J290" s="74"/>
      <c r="K290" s="74"/>
      <c r="L290" s="74"/>
      <c r="M290" s="74"/>
      <c r="N290" s="74"/>
      <c r="O290" s="74"/>
      <c r="P290" s="74"/>
      <c r="Q290" s="74"/>
      <c r="R290" s="74"/>
      <c r="S290" s="74"/>
      <c r="T290" s="74"/>
      <c r="U290" s="74"/>
      <c r="V290" s="74"/>
      <c r="W290" s="74"/>
      <c r="X290" s="74"/>
      <c r="Y290" s="74"/>
      <c r="Z290" s="74"/>
      <c r="AA290" s="74"/>
      <c r="AB290" s="74"/>
      <c r="AC290" s="74"/>
      <c r="AD290" s="74"/>
      <c r="AE290" s="74"/>
      <c r="AF290" s="74"/>
      <c r="AG290" s="74"/>
      <c r="AH290" s="74"/>
      <c r="AI290" s="74"/>
      <c r="AJ290" s="74"/>
      <c r="AK290" s="74"/>
      <c r="AL290" s="74"/>
      <c r="AM290" s="74"/>
      <c r="AN290" s="74"/>
      <c r="AO290" s="75"/>
    </row>
    <row r="291" spans="1:41">
      <c r="A291" s="24">
        <v>8</v>
      </c>
      <c r="B291" s="3">
        <v>53</v>
      </c>
      <c r="C291" s="4">
        <v>1801</v>
      </c>
      <c r="D291" s="5" t="s">
        <v>424</v>
      </c>
      <c r="E291" s="4">
        <v>1105021982</v>
      </c>
      <c r="F291" s="73"/>
      <c r="G291" s="74"/>
      <c r="H291" s="74"/>
      <c r="I291" s="74"/>
      <c r="J291" s="74"/>
      <c r="K291" s="74"/>
      <c r="L291" s="74"/>
      <c r="M291" s="74"/>
      <c r="N291" s="74"/>
      <c r="O291" s="74"/>
      <c r="P291" s="74"/>
      <c r="Q291" s="74"/>
      <c r="R291" s="74"/>
      <c r="S291" s="74"/>
      <c r="T291" s="74"/>
      <c r="U291" s="74"/>
      <c r="V291" s="74"/>
      <c r="W291" s="74"/>
      <c r="X291" s="74"/>
      <c r="Y291" s="74"/>
      <c r="Z291" s="74"/>
      <c r="AA291" s="74"/>
      <c r="AB291" s="74"/>
      <c r="AC291" s="74"/>
      <c r="AD291" s="74"/>
      <c r="AE291" s="74"/>
      <c r="AF291" s="74"/>
      <c r="AG291" s="74"/>
      <c r="AH291" s="74"/>
      <c r="AI291" s="74"/>
      <c r="AJ291" s="74"/>
      <c r="AK291" s="74"/>
      <c r="AL291" s="74"/>
      <c r="AM291" s="74"/>
      <c r="AN291" s="74"/>
      <c r="AO291" s="75"/>
    </row>
    <row r="292" spans="1:41">
      <c r="A292" s="24">
        <v>9</v>
      </c>
      <c r="B292" s="3">
        <v>60</v>
      </c>
      <c r="C292" s="4">
        <v>217</v>
      </c>
      <c r="D292" s="5" t="s">
        <v>425</v>
      </c>
      <c r="E292" s="6">
        <v>1104623176</v>
      </c>
      <c r="F292" s="73"/>
      <c r="G292" s="74"/>
      <c r="H292" s="74"/>
      <c r="I292" s="74"/>
      <c r="J292" s="74"/>
      <c r="K292" s="74"/>
      <c r="L292" s="74"/>
      <c r="M292" s="74"/>
      <c r="N292" s="74"/>
      <c r="O292" s="74"/>
      <c r="P292" s="74"/>
      <c r="Q292" s="74"/>
      <c r="R292" s="74"/>
      <c r="S292" s="74"/>
      <c r="T292" s="74"/>
      <c r="U292" s="74"/>
      <c r="V292" s="74"/>
      <c r="W292" s="74"/>
      <c r="X292" s="74"/>
      <c r="Y292" s="74"/>
      <c r="Z292" s="74"/>
      <c r="AA292" s="74"/>
      <c r="AB292" s="74"/>
      <c r="AC292" s="74"/>
      <c r="AD292" s="74"/>
      <c r="AE292" s="74"/>
      <c r="AF292" s="74"/>
      <c r="AG292" s="74"/>
      <c r="AH292" s="74"/>
      <c r="AI292" s="74"/>
      <c r="AJ292" s="74"/>
      <c r="AK292" s="74"/>
      <c r="AL292" s="74"/>
      <c r="AM292" s="74"/>
      <c r="AN292" s="74"/>
      <c r="AO292" s="75"/>
    </row>
    <row r="293" spans="1:41">
      <c r="A293" s="24">
        <v>10</v>
      </c>
      <c r="B293" s="3">
        <v>61</v>
      </c>
      <c r="C293" s="4">
        <v>1381</v>
      </c>
      <c r="D293" s="5" t="s">
        <v>426</v>
      </c>
      <c r="E293" s="4">
        <v>1105565731</v>
      </c>
      <c r="F293" s="73"/>
      <c r="G293" s="74"/>
      <c r="H293" s="74"/>
      <c r="I293" s="74"/>
      <c r="J293" s="74"/>
      <c r="K293" s="74"/>
      <c r="L293" s="74"/>
      <c r="M293" s="74"/>
      <c r="N293" s="74"/>
      <c r="O293" s="74"/>
      <c r="P293" s="74"/>
      <c r="Q293" s="74"/>
      <c r="R293" s="74"/>
      <c r="S293" s="74"/>
      <c r="T293" s="74"/>
      <c r="U293" s="74"/>
      <c r="V293" s="74"/>
      <c r="W293" s="74"/>
      <c r="X293" s="74"/>
      <c r="Y293" s="74"/>
      <c r="Z293" s="74"/>
      <c r="AA293" s="74"/>
      <c r="AB293" s="74"/>
      <c r="AC293" s="74"/>
      <c r="AD293" s="74"/>
      <c r="AE293" s="74"/>
      <c r="AF293" s="74"/>
      <c r="AG293" s="74"/>
      <c r="AH293" s="74"/>
      <c r="AI293" s="74"/>
      <c r="AJ293" s="74"/>
      <c r="AK293" s="74"/>
      <c r="AL293" s="74"/>
      <c r="AM293" s="74"/>
      <c r="AN293" s="74"/>
      <c r="AO293" s="75"/>
    </row>
    <row r="294" spans="1:41">
      <c r="A294" s="24">
        <v>11</v>
      </c>
      <c r="B294" s="3">
        <v>62</v>
      </c>
      <c r="C294" s="4">
        <v>892</v>
      </c>
      <c r="D294" s="5" t="s">
        <v>427</v>
      </c>
      <c r="E294" s="4">
        <v>706447521</v>
      </c>
      <c r="F294" s="73"/>
      <c r="G294" s="74"/>
      <c r="H294" s="74"/>
      <c r="I294" s="74"/>
      <c r="J294" s="74"/>
      <c r="K294" s="74"/>
      <c r="L294" s="74"/>
      <c r="M294" s="74"/>
      <c r="N294" s="74"/>
      <c r="O294" s="74"/>
      <c r="P294" s="74"/>
      <c r="Q294" s="74"/>
      <c r="R294" s="74"/>
      <c r="S294" s="74"/>
      <c r="T294" s="74"/>
      <c r="U294" s="74"/>
      <c r="V294" s="74"/>
      <c r="W294" s="74"/>
      <c r="X294" s="74"/>
      <c r="Y294" s="74"/>
      <c r="Z294" s="74"/>
      <c r="AA294" s="74"/>
      <c r="AB294" s="74"/>
      <c r="AC294" s="74"/>
      <c r="AD294" s="74"/>
      <c r="AE294" s="74"/>
      <c r="AF294" s="74"/>
      <c r="AG294" s="74"/>
      <c r="AH294" s="74"/>
      <c r="AI294" s="74"/>
      <c r="AJ294" s="74"/>
      <c r="AK294" s="74"/>
      <c r="AL294" s="74"/>
      <c r="AM294" s="74"/>
      <c r="AN294" s="74"/>
      <c r="AO294" s="75"/>
    </row>
    <row r="295" spans="1:41">
      <c r="A295" s="24">
        <v>12</v>
      </c>
      <c r="B295" s="3">
        <v>66</v>
      </c>
      <c r="C295" s="4">
        <v>977</v>
      </c>
      <c r="D295" s="5" t="s">
        <v>428</v>
      </c>
      <c r="E295" s="4">
        <v>1105599805</v>
      </c>
      <c r="F295" s="73"/>
      <c r="G295" s="74"/>
      <c r="H295" s="74"/>
      <c r="I295" s="74"/>
      <c r="J295" s="74"/>
      <c r="K295" s="74"/>
      <c r="L295" s="74"/>
      <c r="M295" s="74"/>
      <c r="N295" s="74"/>
      <c r="O295" s="74"/>
      <c r="P295" s="74"/>
      <c r="Q295" s="74"/>
      <c r="R295" s="74"/>
      <c r="S295" s="74"/>
      <c r="T295" s="74"/>
      <c r="U295" s="74"/>
      <c r="V295" s="74"/>
      <c r="W295" s="74"/>
      <c r="X295" s="74"/>
      <c r="Y295" s="74"/>
      <c r="Z295" s="74"/>
      <c r="AA295" s="74"/>
      <c r="AB295" s="74"/>
      <c r="AC295" s="74"/>
      <c r="AD295" s="74"/>
      <c r="AE295" s="74"/>
      <c r="AF295" s="74"/>
      <c r="AG295" s="74"/>
      <c r="AH295" s="74"/>
      <c r="AI295" s="74"/>
      <c r="AJ295" s="74"/>
      <c r="AK295" s="74"/>
      <c r="AL295" s="74"/>
      <c r="AM295" s="74"/>
      <c r="AN295" s="74"/>
      <c r="AO295" s="75"/>
    </row>
    <row r="296" spans="1:41">
      <c r="A296" s="24">
        <v>13</v>
      </c>
      <c r="B296" s="3">
        <v>76</v>
      </c>
      <c r="C296" s="4">
        <v>475</v>
      </c>
      <c r="D296" s="5" t="s">
        <v>429</v>
      </c>
      <c r="E296" s="4">
        <v>1105619207</v>
      </c>
      <c r="F296" s="73"/>
      <c r="G296" s="74"/>
      <c r="H296" s="74"/>
      <c r="I296" s="74"/>
      <c r="J296" s="74"/>
      <c r="K296" s="74"/>
      <c r="L296" s="74"/>
      <c r="M296" s="74"/>
      <c r="N296" s="74"/>
      <c r="O296" s="74"/>
      <c r="P296" s="74"/>
      <c r="Q296" s="74"/>
      <c r="R296" s="74"/>
      <c r="S296" s="74"/>
      <c r="T296" s="74"/>
      <c r="U296" s="74"/>
      <c r="V296" s="74"/>
      <c r="W296" s="74"/>
      <c r="X296" s="74"/>
      <c r="Y296" s="74"/>
      <c r="Z296" s="74"/>
      <c r="AA296" s="74"/>
      <c r="AB296" s="74"/>
      <c r="AC296" s="74"/>
      <c r="AD296" s="74"/>
      <c r="AE296" s="74"/>
      <c r="AF296" s="74"/>
      <c r="AG296" s="74"/>
      <c r="AH296" s="74"/>
      <c r="AI296" s="74"/>
      <c r="AJ296" s="74"/>
      <c r="AK296" s="74"/>
      <c r="AL296" s="74"/>
      <c r="AM296" s="74"/>
      <c r="AN296" s="74"/>
      <c r="AO296" s="75"/>
    </row>
    <row r="297" spans="1:41">
      <c r="A297" s="24">
        <v>14</v>
      </c>
      <c r="B297" s="3">
        <v>80</v>
      </c>
      <c r="C297" s="4">
        <v>737</v>
      </c>
      <c r="D297" s="5" t="s">
        <v>430</v>
      </c>
      <c r="E297" s="6" t="s">
        <v>431</v>
      </c>
      <c r="F297" s="73"/>
      <c r="G297" s="74"/>
      <c r="H297" s="74"/>
      <c r="I297" s="74"/>
      <c r="J297" s="74"/>
      <c r="K297" s="74"/>
      <c r="L297" s="74"/>
      <c r="M297" s="74"/>
      <c r="N297" s="74"/>
      <c r="O297" s="74"/>
      <c r="P297" s="74"/>
      <c r="Q297" s="74"/>
      <c r="R297" s="74"/>
      <c r="S297" s="74"/>
      <c r="T297" s="74"/>
      <c r="U297" s="74"/>
      <c r="V297" s="74"/>
      <c r="W297" s="74"/>
      <c r="X297" s="74"/>
      <c r="Y297" s="74"/>
      <c r="Z297" s="74"/>
      <c r="AA297" s="74"/>
      <c r="AB297" s="74"/>
      <c r="AC297" s="74"/>
      <c r="AD297" s="74"/>
      <c r="AE297" s="74"/>
      <c r="AF297" s="74"/>
      <c r="AG297" s="74"/>
      <c r="AH297" s="74"/>
      <c r="AI297" s="74"/>
      <c r="AJ297" s="74"/>
      <c r="AK297" s="74"/>
      <c r="AL297" s="74"/>
      <c r="AM297" s="74"/>
      <c r="AN297" s="74"/>
      <c r="AO297" s="75"/>
    </row>
    <row r="298" spans="1:41">
      <c r="A298" s="24">
        <v>15</v>
      </c>
      <c r="B298" s="3">
        <v>84</v>
      </c>
      <c r="C298" s="4">
        <v>397</v>
      </c>
      <c r="D298" s="5" t="s">
        <v>432</v>
      </c>
      <c r="E298" s="6" t="s">
        <v>433</v>
      </c>
      <c r="F298" s="73"/>
      <c r="G298" s="74"/>
      <c r="H298" s="74"/>
      <c r="I298" s="74"/>
      <c r="J298" s="74"/>
      <c r="K298" s="74"/>
      <c r="L298" s="74"/>
      <c r="M298" s="74"/>
      <c r="N298" s="74"/>
      <c r="O298" s="74"/>
      <c r="P298" s="74"/>
      <c r="Q298" s="74"/>
      <c r="R298" s="74"/>
      <c r="S298" s="74"/>
      <c r="T298" s="74"/>
      <c r="U298" s="74"/>
      <c r="V298" s="74"/>
      <c r="W298" s="74"/>
      <c r="X298" s="74"/>
      <c r="Y298" s="74"/>
      <c r="Z298" s="74"/>
      <c r="AA298" s="74"/>
      <c r="AB298" s="74"/>
      <c r="AC298" s="74"/>
      <c r="AD298" s="74"/>
      <c r="AE298" s="74"/>
      <c r="AF298" s="74"/>
      <c r="AG298" s="74"/>
      <c r="AH298" s="74"/>
      <c r="AI298" s="74"/>
      <c r="AJ298" s="74"/>
      <c r="AK298" s="74"/>
      <c r="AL298" s="74"/>
      <c r="AM298" s="74"/>
      <c r="AN298" s="74"/>
      <c r="AO298" s="75"/>
    </row>
    <row r="299" spans="1:41">
      <c r="A299" s="24">
        <v>16</v>
      </c>
      <c r="B299" s="3">
        <v>85</v>
      </c>
      <c r="C299" s="4">
        <v>1658</v>
      </c>
      <c r="D299" s="5" t="s">
        <v>434</v>
      </c>
      <c r="E299" s="6" t="s">
        <v>435</v>
      </c>
      <c r="F299" s="73"/>
      <c r="G299" s="74"/>
      <c r="H299" s="74"/>
      <c r="I299" s="74"/>
      <c r="J299" s="74"/>
      <c r="K299" s="74"/>
      <c r="L299" s="74"/>
      <c r="M299" s="74"/>
      <c r="N299" s="74"/>
      <c r="O299" s="74"/>
      <c r="P299" s="74"/>
      <c r="Q299" s="74"/>
      <c r="R299" s="74"/>
      <c r="S299" s="74"/>
      <c r="T299" s="74"/>
      <c r="U299" s="74"/>
      <c r="V299" s="74"/>
      <c r="W299" s="74"/>
      <c r="X299" s="74"/>
      <c r="Y299" s="74"/>
      <c r="Z299" s="74"/>
      <c r="AA299" s="74"/>
      <c r="AB299" s="74"/>
      <c r="AC299" s="74"/>
      <c r="AD299" s="74"/>
      <c r="AE299" s="74"/>
      <c r="AF299" s="74"/>
      <c r="AG299" s="74"/>
      <c r="AH299" s="74"/>
      <c r="AI299" s="74"/>
      <c r="AJ299" s="74"/>
      <c r="AK299" s="74"/>
      <c r="AL299" s="74"/>
      <c r="AM299" s="74"/>
      <c r="AN299" s="74"/>
      <c r="AO299" s="75"/>
    </row>
    <row r="300" spans="1:41">
      <c r="A300" s="24">
        <v>17</v>
      </c>
      <c r="B300" s="3">
        <v>87</v>
      </c>
      <c r="C300" s="4">
        <v>1863</v>
      </c>
      <c r="D300" s="5" t="s">
        <v>436</v>
      </c>
      <c r="E300" s="6" t="s">
        <v>437</v>
      </c>
      <c r="F300" s="73"/>
      <c r="G300" s="74"/>
      <c r="H300" s="74"/>
      <c r="I300" s="74"/>
      <c r="J300" s="74"/>
      <c r="K300" s="74"/>
      <c r="L300" s="74"/>
      <c r="M300" s="74"/>
      <c r="N300" s="74"/>
      <c r="O300" s="74"/>
      <c r="P300" s="74"/>
      <c r="Q300" s="74"/>
      <c r="R300" s="74"/>
      <c r="S300" s="74"/>
      <c r="T300" s="74"/>
      <c r="U300" s="74"/>
      <c r="V300" s="74"/>
      <c r="W300" s="74"/>
      <c r="X300" s="74"/>
      <c r="Y300" s="74"/>
      <c r="Z300" s="74"/>
      <c r="AA300" s="74"/>
      <c r="AB300" s="74"/>
      <c r="AC300" s="74"/>
      <c r="AD300" s="74"/>
      <c r="AE300" s="74"/>
      <c r="AF300" s="74"/>
      <c r="AG300" s="74"/>
      <c r="AH300" s="74"/>
      <c r="AI300" s="74"/>
      <c r="AJ300" s="74"/>
      <c r="AK300" s="74"/>
      <c r="AL300" s="74"/>
      <c r="AM300" s="74"/>
      <c r="AN300" s="74"/>
      <c r="AO300" s="75"/>
    </row>
    <row r="301" spans="1:41">
      <c r="A301" s="24">
        <v>18</v>
      </c>
      <c r="B301" s="3">
        <v>89</v>
      </c>
      <c r="C301" s="4">
        <v>1176</v>
      </c>
      <c r="D301" s="5" t="s">
        <v>438</v>
      </c>
      <c r="E301" s="4">
        <v>1105930620</v>
      </c>
      <c r="F301" s="73"/>
      <c r="G301" s="74"/>
      <c r="H301" s="74"/>
      <c r="I301" s="74"/>
      <c r="J301" s="74"/>
      <c r="K301" s="74"/>
      <c r="L301" s="74"/>
      <c r="M301" s="74"/>
      <c r="N301" s="74"/>
      <c r="O301" s="74"/>
      <c r="P301" s="74"/>
      <c r="Q301" s="74"/>
      <c r="R301" s="74"/>
      <c r="S301" s="74"/>
      <c r="T301" s="74"/>
      <c r="U301" s="74"/>
      <c r="V301" s="74"/>
      <c r="W301" s="74"/>
      <c r="X301" s="74"/>
      <c r="Y301" s="74"/>
      <c r="Z301" s="74"/>
      <c r="AA301" s="74"/>
      <c r="AB301" s="74"/>
      <c r="AC301" s="74"/>
      <c r="AD301" s="74"/>
      <c r="AE301" s="74"/>
      <c r="AF301" s="74"/>
      <c r="AG301" s="74"/>
      <c r="AH301" s="74"/>
      <c r="AI301" s="74"/>
      <c r="AJ301" s="74"/>
      <c r="AK301" s="74"/>
      <c r="AL301" s="74"/>
      <c r="AM301" s="74"/>
      <c r="AN301" s="74"/>
      <c r="AO301" s="75"/>
    </row>
    <row r="302" spans="1:41">
      <c r="A302" s="24">
        <v>19</v>
      </c>
      <c r="B302" s="3">
        <v>101</v>
      </c>
      <c r="C302" s="4">
        <v>939</v>
      </c>
      <c r="D302" s="5" t="s">
        <v>439</v>
      </c>
      <c r="E302" s="6" t="s">
        <v>440</v>
      </c>
      <c r="F302" s="73"/>
      <c r="G302" s="74"/>
      <c r="H302" s="74"/>
      <c r="I302" s="74"/>
      <c r="J302" s="74"/>
      <c r="K302" s="74"/>
      <c r="L302" s="74"/>
      <c r="M302" s="74"/>
      <c r="N302" s="74"/>
      <c r="O302" s="74"/>
      <c r="P302" s="74"/>
      <c r="Q302" s="74"/>
      <c r="R302" s="74"/>
      <c r="S302" s="74"/>
      <c r="T302" s="74"/>
      <c r="U302" s="74"/>
      <c r="V302" s="74"/>
      <c r="W302" s="74"/>
      <c r="X302" s="74"/>
      <c r="Y302" s="74"/>
      <c r="Z302" s="74"/>
      <c r="AA302" s="74"/>
      <c r="AB302" s="74"/>
      <c r="AC302" s="74"/>
      <c r="AD302" s="74"/>
      <c r="AE302" s="74"/>
      <c r="AF302" s="74"/>
      <c r="AG302" s="74"/>
      <c r="AH302" s="74"/>
      <c r="AI302" s="74"/>
      <c r="AJ302" s="74"/>
      <c r="AK302" s="74"/>
      <c r="AL302" s="74"/>
      <c r="AM302" s="74"/>
      <c r="AN302" s="74"/>
      <c r="AO302" s="75"/>
    </row>
    <row r="303" spans="1:41">
      <c r="A303" s="24">
        <v>20</v>
      </c>
      <c r="B303" s="3">
        <v>103</v>
      </c>
      <c r="C303" s="4">
        <v>1847</v>
      </c>
      <c r="D303" s="5" t="s">
        <v>441</v>
      </c>
      <c r="E303" s="4">
        <v>1104686314</v>
      </c>
      <c r="F303" s="73"/>
      <c r="G303" s="74"/>
      <c r="H303" s="74"/>
      <c r="I303" s="74"/>
      <c r="J303" s="74"/>
      <c r="K303" s="74"/>
      <c r="L303" s="74"/>
      <c r="M303" s="74"/>
      <c r="N303" s="74"/>
      <c r="O303" s="74"/>
      <c r="P303" s="74"/>
      <c r="Q303" s="74"/>
      <c r="R303" s="74"/>
      <c r="S303" s="74"/>
      <c r="T303" s="74"/>
      <c r="U303" s="74"/>
      <c r="V303" s="74"/>
      <c r="W303" s="74"/>
      <c r="X303" s="74"/>
      <c r="Y303" s="74"/>
      <c r="Z303" s="74"/>
      <c r="AA303" s="74"/>
      <c r="AB303" s="74"/>
      <c r="AC303" s="74"/>
      <c r="AD303" s="74"/>
      <c r="AE303" s="74"/>
      <c r="AF303" s="74"/>
      <c r="AG303" s="74"/>
      <c r="AH303" s="74"/>
      <c r="AI303" s="74"/>
      <c r="AJ303" s="74"/>
      <c r="AK303" s="74"/>
      <c r="AL303" s="74"/>
      <c r="AM303" s="74"/>
      <c r="AN303" s="74"/>
      <c r="AO303" s="75"/>
    </row>
    <row r="304" spans="1:41">
      <c r="A304" s="24">
        <v>21</v>
      </c>
      <c r="B304" s="3">
        <v>108</v>
      </c>
      <c r="C304" s="4">
        <v>1844</v>
      </c>
      <c r="D304" s="5" t="s">
        <v>442</v>
      </c>
      <c r="E304" s="4">
        <v>1105640617</v>
      </c>
      <c r="F304" s="73"/>
      <c r="G304" s="74"/>
      <c r="H304" s="74"/>
      <c r="I304" s="74"/>
      <c r="J304" s="74"/>
      <c r="K304" s="74"/>
      <c r="L304" s="74"/>
      <c r="M304" s="74"/>
      <c r="N304" s="74"/>
      <c r="O304" s="74"/>
      <c r="P304" s="74"/>
      <c r="Q304" s="74"/>
      <c r="R304" s="74"/>
      <c r="S304" s="74"/>
      <c r="T304" s="74"/>
      <c r="U304" s="74"/>
      <c r="V304" s="74"/>
      <c r="W304" s="74"/>
      <c r="X304" s="74"/>
      <c r="Y304" s="74"/>
      <c r="Z304" s="74"/>
      <c r="AA304" s="74"/>
      <c r="AB304" s="74"/>
      <c r="AC304" s="74"/>
      <c r="AD304" s="74"/>
      <c r="AE304" s="74"/>
      <c r="AF304" s="74"/>
      <c r="AG304" s="74"/>
      <c r="AH304" s="74"/>
      <c r="AI304" s="74"/>
      <c r="AJ304" s="74"/>
      <c r="AK304" s="74"/>
      <c r="AL304" s="74"/>
      <c r="AM304" s="74"/>
      <c r="AN304" s="74"/>
      <c r="AO304" s="75"/>
    </row>
    <row r="305" spans="1:41">
      <c r="A305" s="24">
        <v>22</v>
      </c>
      <c r="B305" s="3">
        <v>111</v>
      </c>
      <c r="C305" s="4">
        <v>488</v>
      </c>
      <c r="D305" s="5" t="s">
        <v>443</v>
      </c>
      <c r="E305" s="4">
        <v>1150685509</v>
      </c>
      <c r="F305" s="73"/>
      <c r="G305" s="74"/>
      <c r="H305" s="74"/>
      <c r="I305" s="74"/>
      <c r="J305" s="74"/>
      <c r="K305" s="74"/>
      <c r="L305" s="74"/>
      <c r="M305" s="74"/>
      <c r="N305" s="74"/>
      <c r="O305" s="74"/>
      <c r="P305" s="74"/>
      <c r="Q305" s="74"/>
      <c r="R305" s="74"/>
      <c r="S305" s="74"/>
      <c r="T305" s="74"/>
      <c r="U305" s="74"/>
      <c r="V305" s="74"/>
      <c r="W305" s="74"/>
      <c r="X305" s="74"/>
      <c r="Y305" s="74"/>
      <c r="Z305" s="74"/>
      <c r="AA305" s="74"/>
      <c r="AB305" s="74"/>
      <c r="AC305" s="74"/>
      <c r="AD305" s="74"/>
      <c r="AE305" s="74"/>
      <c r="AF305" s="74"/>
      <c r="AG305" s="74"/>
      <c r="AH305" s="74"/>
      <c r="AI305" s="74"/>
      <c r="AJ305" s="74"/>
      <c r="AK305" s="74"/>
      <c r="AL305" s="74"/>
      <c r="AM305" s="74"/>
      <c r="AN305" s="74"/>
      <c r="AO305" s="75"/>
    </row>
    <row r="306" spans="1:41">
      <c r="A306" s="24">
        <v>23</v>
      </c>
      <c r="B306" s="3">
        <v>120</v>
      </c>
      <c r="C306" s="4">
        <v>1541</v>
      </c>
      <c r="D306" s="5" t="s">
        <v>444</v>
      </c>
      <c r="E306" s="4">
        <v>1105691289</v>
      </c>
      <c r="F306" s="73"/>
      <c r="G306" s="74"/>
      <c r="H306" s="74"/>
      <c r="I306" s="74"/>
      <c r="J306" s="74"/>
      <c r="K306" s="74"/>
      <c r="L306" s="74"/>
      <c r="M306" s="74"/>
      <c r="N306" s="74"/>
      <c r="O306" s="74"/>
      <c r="P306" s="74"/>
      <c r="Q306" s="74"/>
      <c r="R306" s="74"/>
      <c r="S306" s="74"/>
      <c r="T306" s="74"/>
      <c r="U306" s="74"/>
      <c r="V306" s="74"/>
      <c r="W306" s="74"/>
      <c r="X306" s="74"/>
      <c r="Y306" s="74"/>
      <c r="Z306" s="74"/>
      <c r="AA306" s="74"/>
      <c r="AB306" s="74"/>
      <c r="AC306" s="74"/>
      <c r="AD306" s="74"/>
      <c r="AE306" s="74"/>
      <c r="AF306" s="74"/>
      <c r="AG306" s="74"/>
      <c r="AH306" s="74"/>
      <c r="AI306" s="74"/>
      <c r="AJ306" s="74"/>
      <c r="AK306" s="74"/>
      <c r="AL306" s="74"/>
      <c r="AM306" s="74"/>
      <c r="AN306" s="74"/>
      <c r="AO306" s="75"/>
    </row>
    <row r="307" spans="1:41">
      <c r="A307" s="24">
        <v>24</v>
      </c>
      <c r="B307" s="3">
        <v>121</v>
      </c>
      <c r="C307" s="4">
        <v>790</v>
      </c>
      <c r="D307" s="5" t="s">
        <v>445</v>
      </c>
      <c r="E307" s="4">
        <v>1105087009</v>
      </c>
      <c r="F307" s="73"/>
      <c r="G307" s="74"/>
      <c r="H307" s="74"/>
      <c r="I307" s="74"/>
      <c r="J307" s="74"/>
      <c r="K307" s="74"/>
      <c r="L307" s="74"/>
      <c r="M307" s="74"/>
      <c r="N307" s="74"/>
      <c r="O307" s="74"/>
      <c r="P307" s="74"/>
      <c r="Q307" s="74"/>
      <c r="R307" s="74"/>
      <c r="S307" s="74"/>
      <c r="T307" s="74"/>
      <c r="U307" s="74"/>
      <c r="V307" s="74"/>
      <c r="W307" s="74"/>
      <c r="X307" s="74"/>
      <c r="Y307" s="74"/>
      <c r="Z307" s="74"/>
      <c r="AA307" s="74"/>
      <c r="AB307" s="74"/>
      <c r="AC307" s="74"/>
      <c r="AD307" s="74"/>
      <c r="AE307" s="74"/>
      <c r="AF307" s="74"/>
      <c r="AG307" s="74"/>
      <c r="AH307" s="74"/>
      <c r="AI307" s="74"/>
      <c r="AJ307" s="74"/>
      <c r="AK307" s="74"/>
      <c r="AL307" s="74"/>
      <c r="AM307" s="74"/>
      <c r="AN307" s="74"/>
      <c r="AO307" s="75"/>
    </row>
    <row r="308" spans="1:41">
      <c r="A308" s="24">
        <v>25</v>
      </c>
      <c r="B308" s="3">
        <v>122</v>
      </c>
      <c r="C308" s="4">
        <v>1207</v>
      </c>
      <c r="D308" s="5" t="s">
        <v>446</v>
      </c>
      <c r="E308" s="6" t="s">
        <v>447</v>
      </c>
      <c r="F308" s="73"/>
      <c r="G308" s="74"/>
      <c r="H308" s="74"/>
      <c r="I308" s="74"/>
      <c r="J308" s="74"/>
      <c r="K308" s="74"/>
      <c r="L308" s="74"/>
      <c r="M308" s="74"/>
      <c r="N308" s="74"/>
      <c r="O308" s="74"/>
      <c r="P308" s="74"/>
      <c r="Q308" s="74"/>
      <c r="R308" s="74"/>
      <c r="S308" s="74"/>
      <c r="T308" s="74"/>
      <c r="U308" s="74"/>
      <c r="V308" s="74"/>
      <c r="W308" s="74"/>
      <c r="X308" s="74"/>
      <c r="Y308" s="74"/>
      <c r="Z308" s="74"/>
      <c r="AA308" s="74"/>
      <c r="AB308" s="74"/>
      <c r="AC308" s="74"/>
      <c r="AD308" s="74"/>
      <c r="AE308" s="74"/>
      <c r="AF308" s="74"/>
      <c r="AG308" s="74"/>
      <c r="AH308" s="74"/>
      <c r="AI308" s="74"/>
      <c r="AJ308" s="74"/>
      <c r="AK308" s="74"/>
      <c r="AL308" s="74"/>
      <c r="AM308" s="74"/>
      <c r="AN308" s="74"/>
      <c r="AO308" s="75"/>
    </row>
    <row r="309" spans="1:41">
      <c r="A309" s="24">
        <v>26</v>
      </c>
      <c r="B309" s="3">
        <v>136</v>
      </c>
      <c r="C309" s="4">
        <v>1361</v>
      </c>
      <c r="D309" s="5" t="s">
        <v>448</v>
      </c>
      <c r="E309" s="4">
        <v>1105745150</v>
      </c>
      <c r="F309" s="73"/>
      <c r="G309" s="74"/>
      <c r="H309" s="74"/>
      <c r="I309" s="74"/>
      <c r="J309" s="74"/>
      <c r="K309" s="74"/>
      <c r="L309" s="74"/>
      <c r="M309" s="74"/>
      <c r="N309" s="74"/>
      <c r="O309" s="74"/>
      <c r="P309" s="74"/>
      <c r="Q309" s="74"/>
      <c r="R309" s="74"/>
      <c r="S309" s="74"/>
      <c r="T309" s="74"/>
      <c r="U309" s="74"/>
      <c r="V309" s="74"/>
      <c r="W309" s="74"/>
      <c r="X309" s="74"/>
      <c r="Y309" s="74"/>
      <c r="Z309" s="74"/>
      <c r="AA309" s="74"/>
      <c r="AB309" s="74"/>
      <c r="AC309" s="74"/>
      <c r="AD309" s="74"/>
      <c r="AE309" s="74"/>
      <c r="AF309" s="74"/>
      <c r="AG309" s="74"/>
      <c r="AH309" s="74"/>
      <c r="AI309" s="74"/>
      <c r="AJ309" s="74"/>
      <c r="AK309" s="74"/>
      <c r="AL309" s="74"/>
      <c r="AM309" s="74"/>
      <c r="AN309" s="74"/>
      <c r="AO309" s="75"/>
    </row>
    <row r="310" spans="1:41">
      <c r="A310" s="24">
        <v>27</v>
      </c>
      <c r="B310" s="3">
        <v>140</v>
      </c>
      <c r="C310" s="4">
        <v>1734</v>
      </c>
      <c r="D310" s="5" t="s">
        <v>449</v>
      </c>
      <c r="E310" s="4">
        <v>1900760248</v>
      </c>
      <c r="F310" s="73"/>
      <c r="G310" s="74"/>
      <c r="H310" s="74"/>
      <c r="I310" s="74"/>
      <c r="J310" s="74"/>
      <c r="K310" s="74"/>
      <c r="L310" s="74"/>
      <c r="M310" s="74"/>
      <c r="N310" s="74"/>
      <c r="O310" s="74"/>
      <c r="P310" s="74"/>
      <c r="Q310" s="74"/>
      <c r="R310" s="74"/>
      <c r="S310" s="74"/>
      <c r="T310" s="74"/>
      <c r="U310" s="74"/>
      <c r="V310" s="74"/>
      <c r="W310" s="74"/>
      <c r="X310" s="74"/>
      <c r="Y310" s="74"/>
      <c r="Z310" s="74"/>
      <c r="AA310" s="74"/>
      <c r="AB310" s="74"/>
      <c r="AC310" s="74"/>
      <c r="AD310" s="74"/>
      <c r="AE310" s="74"/>
      <c r="AF310" s="74"/>
      <c r="AG310" s="74"/>
      <c r="AH310" s="74"/>
      <c r="AI310" s="74"/>
      <c r="AJ310" s="74"/>
      <c r="AK310" s="74"/>
      <c r="AL310" s="74"/>
      <c r="AM310" s="74"/>
      <c r="AN310" s="74"/>
      <c r="AO310" s="75"/>
    </row>
    <row r="311" spans="1:41">
      <c r="A311" s="24">
        <v>28</v>
      </c>
      <c r="B311" s="3">
        <v>145</v>
      </c>
      <c r="C311" s="4">
        <v>387</v>
      </c>
      <c r="D311" s="5" t="s">
        <v>450</v>
      </c>
      <c r="E311" s="6" t="s">
        <v>451</v>
      </c>
      <c r="F311" s="73"/>
      <c r="G311" s="74"/>
      <c r="H311" s="74"/>
      <c r="I311" s="74"/>
      <c r="J311" s="74"/>
      <c r="K311" s="74"/>
      <c r="L311" s="74"/>
      <c r="M311" s="74"/>
      <c r="N311" s="74"/>
      <c r="O311" s="74"/>
      <c r="P311" s="74"/>
      <c r="Q311" s="74"/>
      <c r="R311" s="74"/>
      <c r="S311" s="74"/>
      <c r="T311" s="74"/>
      <c r="U311" s="74"/>
      <c r="V311" s="74"/>
      <c r="W311" s="74"/>
      <c r="X311" s="74"/>
      <c r="Y311" s="74"/>
      <c r="Z311" s="74"/>
      <c r="AA311" s="74"/>
      <c r="AB311" s="74"/>
      <c r="AC311" s="74"/>
      <c r="AD311" s="74"/>
      <c r="AE311" s="74"/>
      <c r="AF311" s="74"/>
      <c r="AG311" s="74"/>
      <c r="AH311" s="74"/>
      <c r="AI311" s="74"/>
      <c r="AJ311" s="74"/>
      <c r="AK311" s="74"/>
      <c r="AL311" s="74"/>
      <c r="AM311" s="74"/>
      <c r="AN311" s="74"/>
      <c r="AO311" s="75"/>
    </row>
    <row r="312" spans="1:41">
      <c r="A312" s="24">
        <v>29</v>
      </c>
      <c r="B312" s="3">
        <v>146</v>
      </c>
      <c r="C312" s="4">
        <v>1546</v>
      </c>
      <c r="D312" s="5" t="s">
        <v>452</v>
      </c>
      <c r="E312" s="4">
        <v>1105191868</v>
      </c>
      <c r="F312" s="73"/>
      <c r="G312" s="74"/>
      <c r="H312" s="74"/>
      <c r="I312" s="74"/>
      <c r="J312" s="74"/>
      <c r="K312" s="74"/>
      <c r="L312" s="74"/>
      <c r="M312" s="74"/>
      <c r="N312" s="74"/>
      <c r="O312" s="74"/>
      <c r="P312" s="74"/>
      <c r="Q312" s="74"/>
      <c r="R312" s="74"/>
      <c r="S312" s="74"/>
      <c r="T312" s="74"/>
      <c r="U312" s="74"/>
      <c r="V312" s="74"/>
      <c r="W312" s="74"/>
      <c r="X312" s="74"/>
      <c r="Y312" s="74"/>
      <c r="Z312" s="74"/>
      <c r="AA312" s="74"/>
      <c r="AB312" s="74"/>
      <c r="AC312" s="74"/>
      <c r="AD312" s="74"/>
      <c r="AE312" s="74"/>
      <c r="AF312" s="74"/>
      <c r="AG312" s="74"/>
      <c r="AH312" s="74"/>
      <c r="AI312" s="74"/>
      <c r="AJ312" s="74"/>
      <c r="AK312" s="74"/>
      <c r="AL312" s="74"/>
      <c r="AM312" s="74"/>
      <c r="AN312" s="74"/>
      <c r="AO312" s="75"/>
    </row>
    <row r="313" spans="1:41">
      <c r="A313" s="24">
        <v>30</v>
      </c>
      <c r="B313" s="3">
        <v>147</v>
      </c>
      <c r="C313" s="4">
        <v>1482</v>
      </c>
      <c r="D313" s="5" t="s">
        <v>453</v>
      </c>
      <c r="E313" s="6" t="s">
        <v>454</v>
      </c>
      <c r="F313" s="73"/>
      <c r="G313" s="74"/>
      <c r="H313" s="74"/>
      <c r="I313" s="74"/>
      <c r="J313" s="74"/>
      <c r="K313" s="74"/>
      <c r="L313" s="74"/>
      <c r="M313" s="74"/>
      <c r="N313" s="74"/>
      <c r="O313" s="74"/>
      <c r="P313" s="74"/>
      <c r="Q313" s="74"/>
      <c r="R313" s="74"/>
      <c r="S313" s="74"/>
      <c r="T313" s="74"/>
      <c r="U313" s="74"/>
      <c r="V313" s="74"/>
      <c r="W313" s="74"/>
      <c r="X313" s="74"/>
      <c r="Y313" s="74"/>
      <c r="Z313" s="74"/>
      <c r="AA313" s="74"/>
      <c r="AB313" s="74"/>
      <c r="AC313" s="74"/>
      <c r="AD313" s="74"/>
      <c r="AE313" s="74"/>
      <c r="AF313" s="74"/>
      <c r="AG313" s="74"/>
      <c r="AH313" s="74"/>
      <c r="AI313" s="74"/>
      <c r="AJ313" s="74"/>
      <c r="AK313" s="74"/>
      <c r="AL313" s="74"/>
      <c r="AM313" s="74"/>
      <c r="AN313" s="74"/>
      <c r="AO313" s="75"/>
    </row>
    <row r="314" spans="1:41">
      <c r="A314" s="24">
        <v>31</v>
      </c>
      <c r="B314" s="3">
        <v>149</v>
      </c>
      <c r="C314" s="4">
        <v>1352</v>
      </c>
      <c r="D314" s="5" t="s">
        <v>455</v>
      </c>
      <c r="E314" s="4">
        <v>1105551459</v>
      </c>
      <c r="F314" s="73"/>
      <c r="G314" s="74"/>
      <c r="H314" s="74"/>
      <c r="I314" s="74"/>
      <c r="J314" s="74"/>
      <c r="K314" s="74"/>
      <c r="L314" s="74"/>
      <c r="M314" s="74"/>
      <c r="N314" s="74"/>
      <c r="O314" s="74"/>
      <c r="P314" s="74"/>
      <c r="Q314" s="74"/>
      <c r="R314" s="74"/>
      <c r="S314" s="74"/>
      <c r="T314" s="74"/>
      <c r="U314" s="74"/>
      <c r="V314" s="74"/>
      <c r="W314" s="74"/>
      <c r="X314" s="74"/>
      <c r="Y314" s="74"/>
      <c r="Z314" s="74"/>
      <c r="AA314" s="74"/>
      <c r="AB314" s="74"/>
      <c r="AC314" s="74"/>
      <c r="AD314" s="74"/>
      <c r="AE314" s="74"/>
      <c r="AF314" s="74"/>
      <c r="AG314" s="74"/>
      <c r="AH314" s="74"/>
      <c r="AI314" s="74"/>
      <c r="AJ314" s="74"/>
      <c r="AK314" s="74"/>
      <c r="AL314" s="74"/>
      <c r="AM314" s="74"/>
      <c r="AN314" s="74"/>
      <c r="AO314" s="75"/>
    </row>
    <row r="315" spans="1:41">
      <c r="A315" s="24">
        <v>32</v>
      </c>
      <c r="B315" s="3">
        <v>151</v>
      </c>
      <c r="C315" s="4">
        <v>1603</v>
      </c>
      <c r="D315" s="5" t="s">
        <v>456</v>
      </c>
      <c r="E315" s="6" t="s">
        <v>457</v>
      </c>
      <c r="F315" s="73"/>
      <c r="G315" s="74"/>
      <c r="H315" s="74"/>
      <c r="I315" s="74"/>
      <c r="J315" s="74"/>
      <c r="K315" s="74"/>
      <c r="L315" s="74"/>
      <c r="M315" s="74"/>
      <c r="N315" s="74"/>
      <c r="O315" s="74"/>
      <c r="P315" s="74"/>
      <c r="Q315" s="74"/>
      <c r="R315" s="74"/>
      <c r="S315" s="74"/>
      <c r="T315" s="74"/>
      <c r="U315" s="74"/>
      <c r="V315" s="74"/>
      <c r="W315" s="74"/>
      <c r="X315" s="74"/>
      <c r="Y315" s="74"/>
      <c r="Z315" s="74"/>
      <c r="AA315" s="74"/>
      <c r="AB315" s="74"/>
      <c r="AC315" s="74"/>
      <c r="AD315" s="74"/>
      <c r="AE315" s="74"/>
      <c r="AF315" s="74"/>
      <c r="AG315" s="74"/>
      <c r="AH315" s="74"/>
      <c r="AI315" s="74"/>
      <c r="AJ315" s="74"/>
      <c r="AK315" s="74"/>
      <c r="AL315" s="74"/>
      <c r="AM315" s="74"/>
      <c r="AN315" s="74"/>
      <c r="AO315" s="75"/>
    </row>
    <row r="316" spans="1:41">
      <c r="A316" s="24">
        <v>33</v>
      </c>
      <c r="B316" s="3">
        <v>155</v>
      </c>
      <c r="C316" s="4">
        <v>483</v>
      </c>
      <c r="D316" s="5" t="s">
        <v>458</v>
      </c>
      <c r="E316" s="4">
        <v>1105578759</v>
      </c>
      <c r="F316" s="73"/>
      <c r="G316" s="74"/>
      <c r="H316" s="74"/>
      <c r="I316" s="74"/>
      <c r="J316" s="74"/>
      <c r="K316" s="74"/>
      <c r="L316" s="74"/>
      <c r="M316" s="74"/>
      <c r="N316" s="74"/>
      <c r="O316" s="74"/>
      <c r="P316" s="74"/>
      <c r="Q316" s="74"/>
      <c r="R316" s="74"/>
      <c r="S316" s="74"/>
      <c r="T316" s="74"/>
      <c r="U316" s="74"/>
      <c r="V316" s="74"/>
      <c r="W316" s="74"/>
      <c r="X316" s="74"/>
      <c r="Y316" s="74"/>
      <c r="Z316" s="74"/>
      <c r="AA316" s="74"/>
      <c r="AB316" s="74"/>
      <c r="AC316" s="74"/>
      <c r="AD316" s="74"/>
      <c r="AE316" s="74"/>
      <c r="AF316" s="74"/>
      <c r="AG316" s="74"/>
      <c r="AH316" s="74"/>
      <c r="AI316" s="74"/>
      <c r="AJ316" s="74"/>
      <c r="AK316" s="74"/>
      <c r="AL316" s="74"/>
      <c r="AM316" s="74"/>
      <c r="AN316" s="74"/>
      <c r="AO316" s="75"/>
    </row>
    <row r="317" spans="1:41">
      <c r="A317" s="24">
        <v>34</v>
      </c>
      <c r="B317" s="3">
        <v>157</v>
      </c>
      <c r="C317" s="4">
        <v>722</v>
      </c>
      <c r="D317" s="5" t="s">
        <v>459</v>
      </c>
      <c r="E317" s="6" t="s">
        <v>460</v>
      </c>
      <c r="F317" s="73"/>
      <c r="G317" s="74"/>
      <c r="H317" s="74"/>
      <c r="I317" s="74"/>
      <c r="J317" s="74"/>
      <c r="K317" s="74"/>
      <c r="L317" s="74"/>
      <c r="M317" s="74"/>
      <c r="N317" s="74"/>
      <c r="O317" s="74"/>
      <c r="P317" s="74"/>
      <c r="Q317" s="74"/>
      <c r="R317" s="74"/>
      <c r="S317" s="74"/>
      <c r="T317" s="74"/>
      <c r="U317" s="74"/>
      <c r="V317" s="74"/>
      <c r="W317" s="74"/>
      <c r="X317" s="74"/>
      <c r="Y317" s="74"/>
      <c r="Z317" s="74"/>
      <c r="AA317" s="74"/>
      <c r="AB317" s="74"/>
      <c r="AC317" s="74"/>
      <c r="AD317" s="74"/>
      <c r="AE317" s="74"/>
      <c r="AF317" s="74"/>
      <c r="AG317" s="74"/>
      <c r="AH317" s="74"/>
      <c r="AI317" s="74"/>
      <c r="AJ317" s="74"/>
      <c r="AK317" s="74"/>
      <c r="AL317" s="74"/>
      <c r="AM317" s="74"/>
      <c r="AN317" s="74"/>
      <c r="AO317" s="75"/>
    </row>
    <row r="318" spans="1:41">
      <c r="A318" s="24">
        <v>35</v>
      </c>
      <c r="B318" s="3">
        <v>166</v>
      </c>
      <c r="C318" s="4">
        <v>551</v>
      </c>
      <c r="D318" s="5" t="s">
        <v>461</v>
      </c>
      <c r="E318" s="4">
        <v>1105323008</v>
      </c>
      <c r="F318" s="73"/>
      <c r="G318" s="74"/>
      <c r="H318" s="74"/>
      <c r="I318" s="74"/>
      <c r="J318" s="74"/>
      <c r="K318" s="74"/>
      <c r="L318" s="74"/>
      <c r="M318" s="74"/>
      <c r="N318" s="74"/>
      <c r="O318" s="74"/>
      <c r="P318" s="74"/>
      <c r="Q318" s="74"/>
      <c r="R318" s="74"/>
      <c r="S318" s="74"/>
      <c r="T318" s="74"/>
      <c r="U318" s="74"/>
      <c r="V318" s="74"/>
      <c r="W318" s="74"/>
      <c r="X318" s="74"/>
      <c r="Y318" s="74"/>
      <c r="Z318" s="74"/>
      <c r="AA318" s="74"/>
      <c r="AB318" s="74"/>
      <c r="AC318" s="74"/>
      <c r="AD318" s="74"/>
      <c r="AE318" s="74"/>
      <c r="AF318" s="74"/>
      <c r="AG318" s="74"/>
      <c r="AH318" s="74"/>
      <c r="AI318" s="74"/>
      <c r="AJ318" s="74"/>
      <c r="AK318" s="74"/>
      <c r="AL318" s="74"/>
      <c r="AM318" s="74"/>
      <c r="AN318" s="74"/>
      <c r="AO318" s="75"/>
    </row>
    <row r="319" spans="1:41">
      <c r="A319" s="24">
        <v>36</v>
      </c>
      <c r="B319" s="3">
        <v>167</v>
      </c>
      <c r="C319" s="4">
        <v>662</v>
      </c>
      <c r="D319" s="5" t="s">
        <v>462</v>
      </c>
      <c r="E319" s="6" t="s">
        <v>463</v>
      </c>
      <c r="F319" s="73"/>
      <c r="G319" s="74"/>
      <c r="H319" s="74"/>
      <c r="I319" s="74"/>
      <c r="J319" s="74"/>
      <c r="K319" s="74"/>
      <c r="L319" s="74"/>
      <c r="M319" s="74"/>
      <c r="N319" s="74"/>
      <c r="O319" s="74"/>
      <c r="P319" s="74"/>
      <c r="Q319" s="74"/>
      <c r="R319" s="74"/>
      <c r="S319" s="74"/>
      <c r="T319" s="74"/>
      <c r="U319" s="74"/>
      <c r="V319" s="74"/>
      <c r="W319" s="74"/>
      <c r="X319" s="74"/>
      <c r="Y319" s="74"/>
      <c r="Z319" s="74"/>
      <c r="AA319" s="74"/>
      <c r="AB319" s="74"/>
      <c r="AC319" s="74"/>
      <c r="AD319" s="74"/>
      <c r="AE319" s="74"/>
      <c r="AF319" s="74"/>
      <c r="AG319" s="74"/>
      <c r="AH319" s="74"/>
      <c r="AI319" s="74"/>
      <c r="AJ319" s="74"/>
      <c r="AK319" s="74"/>
      <c r="AL319" s="74"/>
      <c r="AM319" s="74"/>
      <c r="AN319" s="74"/>
      <c r="AO319" s="75"/>
    </row>
    <row r="320" spans="1:41">
      <c r="A320" s="24">
        <v>37</v>
      </c>
      <c r="B320" s="3">
        <v>174</v>
      </c>
      <c r="C320" s="4">
        <v>1649</v>
      </c>
      <c r="D320" s="5" t="s">
        <v>464</v>
      </c>
      <c r="E320" s="6" t="s">
        <v>465</v>
      </c>
      <c r="F320" s="73"/>
      <c r="G320" s="74"/>
      <c r="H320" s="74"/>
      <c r="I320" s="74"/>
      <c r="J320" s="74"/>
      <c r="K320" s="74"/>
      <c r="L320" s="74"/>
      <c r="M320" s="74"/>
      <c r="N320" s="74"/>
      <c r="O320" s="74"/>
      <c r="P320" s="74"/>
      <c r="Q320" s="74"/>
      <c r="R320" s="74"/>
      <c r="S320" s="74"/>
      <c r="T320" s="74"/>
      <c r="U320" s="74"/>
      <c r="V320" s="74"/>
      <c r="W320" s="74"/>
      <c r="X320" s="74"/>
      <c r="Y320" s="74"/>
      <c r="Z320" s="74"/>
      <c r="AA320" s="74"/>
      <c r="AB320" s="74"/>
      <c r="AC320" s="74"/>
      <c r="AD320" s="74"/>
      <c r="AE320" s="74"/>
      <c r="AF320" s="74"/>
      <c r="AG320" s="74"/>
      <c r="AH320" s="74"/>
      <c r="AI320" s="74"/>
      <c r="AJ320" s="74"/>
      <c r="AK320" s="74"/>
      <c r="AL320" s="74"/>
      <c r="AM320" s="74"/>
      <c r="AN320" s="74"/>
      <c r="AO320" s="75"/>
    </row>
    <row r="321" spans="1:41">
      <c r="A321" s="24">
        <v>38</v>
      </c>
      <c r="B321" s="3">
        <v>175</v>
      </c>
      <c r="C321" s="4">
        <v>1699</v>
      </c>
      <c r="D321" s="5" t="s">
        <v>466</v>
      </c>
      <c r="E321" s="4">
        <v>1106081357</v>
      </c>
      <c r="F321" s="73"/>
      <c r="G321" s="74"/>
      <c r="H321" s="74"/>
      <c r="I321" s="74"/>
      <c r="J321" s="74"/>
      <c r="K321" s="74"/>
      <c r="L321" s="74"/>
      <c r="M321" s="74"/>
      <c r="N321" s="74"/>
      <c r="O321" s="74"/>
      <c r="P321" s="74"/>
      <c r="Q321" s="74"/>
      <c r="R321" s="74"/>
      <c r="S321" s="74"/>
      <c r="T321" s="74"/>
      <c r="U321" s="74"/>
      <c r="V321" s="74"/>
      <c r="W321" s="74"/>
      <c r="X321" s="74"/>
      <c r="Y321" s="74"/>
      <c r="Z321" s="74"/>
      <c r="AA321" s="74"/>
      <c r="AB321" s="74"/>
      <c r="AC321" s="74"/>
      <c r="AD321" s="74"/>
      <c r="AE321" s="74"/>
      <c r="AF321" s="74"/>
      <c r="AG321" s="74"/>
      <c r="AH321" s="74"/>
      <c r="AI321" s="74"/>
      <c r="AJ321" s="74"/>
      <c r="AK321" s="74"/>
      <c r="AL321" s="74"/>
      <c r="AM321" s="74"/>
      <c r="AN321" s="74"/>
      <c r="AO321" s="75"/>
    </row>
    <row r="322" spans="1:41">
      <c r="A322" s="24">
        <v>39</v>
      </c>
      <c r="B322" s="3">
        <v>180</v>
      </c>
      <c r="C322" s="4">
        <v>880</v>
      </c>
      <c r="D322" s="5" t="s">
        <v>467</v>
      </c>
      <c r="E322" s="4">
        <v>1104858103</v>
      </c>
      <c r="F322" s="73"/>
      <c r="G322" s="74"/>
      <c r="H322" s="74"/>
      <c r="I322" s="74"/>
      <c r="J322" s="74"/>
      <c r="K322" s="74"/>
      <c r="L322" s="74"/>
      <c r="M322" s="74"/>
      <c r="N322" s="74"/>
      <c r="O322" s="74"/>
      <c r="P322" s="74"/>
      <c r="Q322" s="74"/>
      <c r="R322" s="74"/>
      <c r="S322" s="74"/>
      <c r="T322" s="74"/>
      <c r="U322" s="74"/>
      <c r="V322" s="74"/>
      <c r="W322" s="74"/>
      <c r="X322" s="74"/>
      <c r="Y322" s="74"/>
      <c r="Z322" s="74"/>
      <c r="AA322" s="74"/>
      <c r="AB322" s="74"/>
      <c r="AC322" s="74"/>
      <c r="AD322" s="74"/>
      <c r="AE322" s="74"/>
      <c r="AF322" s="74"/>
      <c r="AG322" s="74"/>
      <c r="AH322" s="74"/>
      <c r="AI322" s="74"/>
      <c r="AJ322" s="74"/>
      <c r="AK322" s="74"/>
      <c r="AL322" s="74"/>
      <c r="AM322" s="74"/>
      <c r="AN322" s="74"/>
      <c r="AO322" s="75"/>
    </row>
    <row r="323" spans="1:41">
      <c r="A323" s="24">
        <v>40</v>
      </c>
      <c r="B323" s="3">
        <v>184</v>
      </c>
      <c r="C323" s="4">
        <v>1478</v>
      </c>
      <c r="D323" s="5" t="s">
        <v>468</v>
      </c>
      <c r="E323" s="6" t="s">
        <v>469</v>
      </c>
      <c r="F323" s="73"/>
      <c r="G323" s="74"/>
      <c r="H323" s="74"/>
      <c r="I323" s="74"/>
      <c r="J323" s="74"/>
      <c r="K323" s="74"/>
      <c r="L323" s="74"/>
      <c r="M323" s="74"/>
      <c r="N323" s="74"/>
      <c r="O323" s="74"/>
      <c r="P323" s="74"/>
      <c r="Q323" s="74"/>
      <c r="R323" s="74"/>
      <c r="S323" s="74"/>
      <c r="T323" s="74"/>
      <c r="U323" s="74"/>
      <c r="V323" s="74"/>
      <c r="W323" s="74"/>
      <c r="X323" s="74"/>
      <c r="Y323" s="74"/>
      <c r="Z323" s="74"/>
      <c r="AA323" s="74"/>
      <c r="AB323" s="74"/>
      <c r="AC323" s="74"/>
      <c r="AD323" s="74"/>
      <c r="AE323" s="74"/>
      <c r="AF323" s="74"/>
      <c r="AG323" s="74"/>
      <c r="AH323" s="74"/>
      <c r="AI323" s="74"/>
      <c r="AJ323" s="74"/>
      <c r="AK323" s="74"/>
      <c r="AL323" s="74"/>
      <c r="AM323" s="74"/>
      <c r="AN323" s="74"/>
      <c r="AO323" s="75"/>
    </row>
    <row r="324" spans="1:41">
      <c r="A324" s="24">
        <v>41</v>
      </c>
      <c r="B324" s="3">
        <v>188</v>
      </c>
      <c r="C324" s="4">
        <v>1136</v>
      </c>
      <c r="D324" s="5" t="s">
        <v>470</v>
      </c>
      <c r="E324" s="4">
        <v>1105910093</v>
      </c>
      <c r="F324" s="73"/>
      <c r="G324" s="74"/>
      <c r="H324" s="74"/>
      <c r="I324" s="74"/>
      <c r="J324" s="74"/>
      <c r="K324" s="74"/>
      <c r="L324" s="74"/>
      <c r="M324" s="74"/>
      <c r="N324" s="74"/>
      <c r="O324" s="74"/>
      <c r="P324" s="74"/>
      <c r="Q324" s="74"/>
      <c r="R324" s="74"/>
      <c r="S324" s="74"/>
      <c r="T324" s="74"/>
      <c r="U324" s="74"/>
      <c r="V324" s="74"/>
      <c r="W324" s="74"/>
      <c r="X324" s="74"/>
      <c r="Y324" s="74"/>
      <c r="Z324" s="74"/>
      <c r="AA324" s="74"/>
      <c r="AB324" s="74"/>
      <c r="AC324" s="74"/>
      <c r="AD324" s="74"/>
      <c r="AE324" s="74"/>
      <c r="AF324" s="74"/>
      <c r="AG324" s="74"/>
      <c r="AH324" s="74"/>
      <c r="AI324" s="74"/>
      <c r="AJ324" s="74"/>
      <c r="AK324" s="74"/>
      <c r="AL324" s="74"/>
      <c r="AM324" s="74"/>
      <c r="AN324" s="74"/>
      <c r="AO324" s="75"/>
    </row>
    <row r="325" spans="1:41">
      <c r="A325" s="24">
        <v>42</v>
      </c>
      <c r="B325" s="3">
        <v>191</v>
      </c>
      <c r="C325" s="4">
        <v>1621</v>
      </c>
      <c r="D325" s="5" t="s">
        <v>471</v>
      </c>
      <c r="E325" s="6" t="s">
        <v>472</v>
      </c>
      <c r="F325" s="73"/>
      <c r="G325" s="74"/>
      <c r="H325" s="74"/>
      <c r="I325" s="74"/>
      <c r="J325" s="74"/>
      <c r="K325" s="74"/>
      <c r="L325" s="74"/>
      <c r="M325" s="74"/>
      <c r="N325" s="74"/>
      <c r="O325" s="74"/>
      <c r="P325" s="74"/>
      <c r="Q325" s="74"/>
      <c r="R325" s="74"/>
      <c r="S325" s="74"/>
      <c r="T325" s="74"/>
      <c r="U325" s="74"/>
      <c r="V325" s="74"/>
      <c r="W325" s="74"/>
      <c r="X325" s="74"/>
      <c r="Y325" s="74"/>
      <c r="Z325" s="74"/>
      <c r="AA325" s="74"/>
      <c r="AB325" s="74"/>
      <c r="AC325" s="74"/>
      <c r="AD325" s="74"/>
      <c r="AE325" s="74"/>
      <c r="AF325" s="74"/>
      <c r="AG325" s="74"/>
      <c r="AH325" s="74"/>
      <c r="AI325" s="74"/>
      <c r="AJ325" s="74"/>
      <c r="AK325" s="74"/>
      <c r="AL325" s="74"/>
      <c r="AM325" s="74"/>
      <c r="AN325" s="74"/>
      <c r="AO325" s="75"/>
    </row>
    <row r="326" spans="1:41">
      <c r="A326" s="24">
        <v>43</v>
      </c>
      <c r="B326" s="3">
        <v>198</v>
      </c>
      <c r="C326" s="4">
        <v>372</v>
      </c>
      <c r="D326" s="5" t="s">
        <v>473</v>
      </c>
      <c r="E326" s="6" t="s">
        <v>474</v>
      </c>
      <c r="F326" s="73"/>
      <c r="G326" s="74"/>
      <c r="H326" s="74"/>
      <c r="I326" s="74"/>
      <c r="J326" s="74"/>
      <c r="K326" s="74"/>
      <c r="L326" s="74"/>
      <c r="M326" s="74"/>
      <c r="N326" s="74"/>
      <c r="O326" s="74"/>
      <c r="P326" s="74"/>
      <c r="Q326" s="74"/>
      <c r="R326" s="74"/>
      <c r="S326" s="74"/>
      <c r="T326" s="74"/>
      <c r="U326" s="74"/>
      <c r="V326" s="74"/>
      <c r="W326" s="74"/>
      <c r="X326" s="74"/>
      <c r="Y326" s="74"/>
      <c r="Z326" s="74"/>
      <c r="AA326" s="74"/>
      <c r="AB326" s="74"/>
      <c r="AC326" s="74"/>
      <c r="AD326" s="74"/>
      <c r="AE326" s="74"/>
      <c r="AF326" s="74"/>
      <c r="AG326" s="74"/>
      <c r="AH326" s="74"/>
      <c r="AI326" s="74"/>
      <c r="AJ326" s="74"/>
      <c r="AK326" s="74"/>
      <c r="AL326" s="74"/>
      <c r="AM326" s="74"/>
      <c r="AN326" s="74"/>
      <c r="AO326" s="75"/>
    </row>
    <row r="327" spans="1:41">
      <c r="A327" s="24">
        <v>44</v>
      </c>
      <c r="B327" s="3">
        <v>201</v>
      </c>
      <c r="C327" s="4">
        <v>1304</v>
      </c>
      <c r="D327" s="5" t="s">
        <v>475</v>
      </c>
      <c r="E327" s="4">
        <v>1105664005</v>
      </c>
      <c r="F327" s="73"/>
      <c r="G327" s="74"/>
      <c r="H327" s="74"/>
      <c r="I327" s="74"/>
      <c r="J327" s="74"/>
      <c r="K327" s="74"/>
      <c r="L327" s="74"/>
      <c r="M327" s="74"/>
      <c r="N327" s="74"/>
      <c r="O327" s="74"/>
      <c r="P327" s="74"/>
      <c r="Q327" s="74"/>
      <c r="R327" s="74"/>
      <c r="S327" s="74"/>
      <c r="T327" s="74"/>
      <c r="U327" s="74"/>
      <c r="V327" s="74"/>
      <c r="W327" s="74"/>
      <c r="X327" s="74"/>
      <c r="Y327" s="74"/>
      <c r="Z327" s="74"/>
      <c r="AA327" s="74"/>
      <c r="AB327" s="74"/>
      <c r="AC327" s="74"/>
      <c r="AD327" s="74"/>
      <c r="AE327" s="74"/>
      <c r="AF327" s="74"/>
      <c r="AG327" s="74"/>
      <c r="AH327" s="74"/>
      <c r="AI327" s="74"/>
      <c r="AJ327" s="74"/>
      <c r="AK327" s="74"/>
      <c r="AL327" s="74"/>
      <c r="AM327" s="74"/>
      <c r="AN327" s="74"/>
      <c r="AO327" s="75"/>
    </row>
    <row r="328" spans="1:41">
      <c r="A328" s="24">
        <v>45</v>
      </c>
      <c r="B328" s="3">
        <v>202</v>
      </c>
      <c r="C328" s="4">
        <v>1195</v>
      </c>
      <c r="D328" s="5" t="s">
        <v>476</v>
      </c>
      <c r="E328" s="4">
        <v>1105156184</v>
      </c>
      <c r="F328" s="73"/>
      <c r="G328" s="74"/>
      <c r="H328" s="74"/>
      <c r="I328" s="74"/>
      <c r="J328" s="74"/>
      <c r="K328" s="74"/>
      <c r="L328" s="74"/>
      <c r="M328" s="74"/>
      <c r="N328" s="74"/>
      <c r="O328" s="74"/>
      <c r="P328" s="74"/>
      <c r="Q328" s="74"/>
      <c r="R328" s="74"/>
      <c r="S328" s="74"/>
      <c r="T328" s="74"/>
      <c r="U328" s="74"/>
      <c r="V328" s="74"/>
      <c r="W328" s="74"/>
      <c r="X328" s="74"/>
      <c r="Y328" s="74"/>
      <c r="Z328" s="74"/>
      <c r="AA328" s="74"/>
      <c r="AB328" s="74"/>
      <c r="AC328" s="74"/>
      <c r="AD328" s="74"/>
      <c r="AE328" s="74"/>
      <c r="AF328" s="74"/>
      <c r="AG328" s="74"/>
      <c r="AH328" s="74"/>
      <c r="AI328" s="74"/>
      <c r="AJ328" s="74"/>
      <c r="AK328" s="74"/>
      <c r="AL328" s="74"/>
      <c r="AM328" s="74"/>
      <c r="AN328" s="74"/>
      <c r="AO328" s="75"/>
    </row>
    <row r="329" spans="1:41">
      <c r="A329" s="24">
        <v>46</v>
      </c>
      <c r="B329" s="3">
        <v>203</v>
      </c>
      <c r="C329" s="4">
        <v>1599</v>
      </c>
      <c r="D329" s="5" t="s">
        <v>477</v>
      </c>
      <c r="E329" s="6" t="s">
        <v>478</v>
      </c>
      <c r="F329" s="73"/>
      <c r="G329" s="74"/>
      <c r="H329" s="74"/>
      <c r="I329" s="74"/>
      <c r="J329" s="74"/>
      <c r="K329" s="74"/>
      <c r="L329" s="74"/>
      <c r="M329" s="74"/>
      <c r="N329" s="74"/>
      <c r="O329" s="74"/>
      <c r="P329" s="74"/>
      <c r="Q329" s="74"/>
      <c r="R329" s="74"/>
      <c r="S329" s="74"/>
      <c r="T329" s="74"/>
      <c r="U329" s="74"/>
      <c r="V329" s="74"/>
      <c r="W329" s="74"/>
      <c r="X329" s="74"/>
      <c r="Y329" s="74"/>
      <c r="Z329" s="74"/>
      <c r="AA329" s="74"/>
      <c r="AB329" s="74"/>
      <c r="AC329" s="74"/>
      <c r="AD329" s="74"/>
      <c r="AE329" s="74"/>
      <c r="AF329" s="74"/>
      <c r="AG329" s="74"/>
      <c r="AH329" s="74"/>
      <c r="AI329" s="74"/>
      <c r="AJ329" s="74"/>
      <c r="AK329" s="74"/>
      <c r="AL329" s="74"/>
      <c r="AM329" s="74"/>
      <c r="AN329" s="74"/>
      <c r="AO329" s="75"/>
    </row>
    <row r="330" spans="1:41">
      <c r="A330" s="24">
        <v>47</v>
      </c>
      <c r="B330" s="3">
        <v>204</v>
      </c>
      <c r="C330" s="4">
        <v>1082</v>
      </c>
      <c r="D330" s="5" t="s">
        <v>479</v>
      </c>
      <c r="E330" s="6" t="s">
        <v>480</v>
      </c>
      <c r="F330" s="73"/>
      <c r="G330" s="74"/>
      <c r="H330" s="74"/>
      <c r="I330" s="74"/>
      <c r="J330" s="74"/>
      <c r="K330" s="74"/>
      <c r="L330" s="74"/>
      <c r="M330" s="74"/>
      <c r="N330" s="74"/>
      <c r="O330" s="74"/>
      <c r="P330" s="74"/>
      <c r="Q330" s="74"/>
      <c r="R330" s="74"/>
      <c r="S330" s="74"/>
      <c r="T330" s="74"/>
      <c r="U330" s="74"/>
      <c r="V330" s="74"/>
      <c r="W330" s="74"/>
      <c r="X330" s="74"/>
      <c r="Y330" s="74"/>
      <c r="Z330" s="74"/>
      <c r="AA330" s="74"/>
      <c r="AB330" s="74"/>
      <c r="AC330" s="74"/>
      <c r="AD330" s="74"/>
      <c r="AE330" s="74"/>
      <c r="AF330" s="74"/>
      <c r="AG330" s="74"/>
      <c r="AH330" s="74"/>
      <c r="AI330" s="74"/>
      <c r="AJ330" s="74"/>
      <c r="AK330" s="74"/>
      <c r="AL330" s="74"/>
      <c r="AM330" s="74"/>
      <c r="AN330" s="74"/>
      <c r="AO330" s="75"/>
    </row>
    <row r="331" spans="1:41">
      <c r="A331" s="24">
        <v>48</v>
      </c>
      <c r="B331" s="3">
        <v>205</v>
      </c>
      <c r="C331" s="4">
        <v>225</v>
      </c>
      <c r="D331" s="5" t="s">
        <v>481</v>
      </c>
      <c r="E331" s="6">
        <v>1104639974</v>
      </c>
      <c r="F331" s="73"/>
      <c r="G331" s="74"/>
      <c r="H331" s="74"/>
      <c r="I331" s="74"/>
      <c r="J331" s="74"/>
      <c r="K331" s="74"/>
      <c r="L331" s="74"/>
      <c r="M331" s="74"/>
      <c r="N331" s="74"/>
      <c r="O331" s="74"/>
      <c r="P331" s="74"/>
      <c r="Q331" s="74"/>
      <c r="R331" s="74"/>
      <c r="S331" s="74"/>
      <c r="T331" s="74"/>
      <c r="U331" s="74"/>
      <c r="V331" s="74"/>
      <c r="W331" s="74"/>
      <c r="X331" s="74"/>
      <c r="Y331" s="74"/>
      <c r="Z331" s="74"/>
      <c r="AA331" s="74"/>
      <c r="AB331" s="74"/>
      <c r="AC331" s="74"/>
      <c r="AD331" s="74"/>
      <c r="AE331" s="74"/>
      <c r="AF331" s="74"/>
      <c r="AG331" s="74"/>
      <c r="AH331" s="74"/>
      <c r="AI331" s="74"/>
      <c r="AJ331" s="74"/>
      <c r="AK331" s="74"/>
      <c r="AL331" s="74"/>
      <c r="AM331" s="74"/>
      <c r="AN331" s="74"/>
      <c r="AO331" s="75"/>
    </row>
    <row r="332" spans="1:41">
      <c r="A332" s="24">
        <v>49</v>
      </c>
      <c r="B332" s="3">
        <v>206</v>
      </c>
      <c r="C332" s="4">
        <v>1838</v>
      </c>
      <c r="D332" s="5" t="s">
        <v>482</v>
      </c>
      <c r="E332" s="4">
        <v>1105594574</v>
      </c>
      <c r="F332" s="73"/>
      <c r="G332" s="74"/>
      <c r="H332" s="74"/>
      <c r="I332" s="74"/>
      <c r="J332" s="74"/>
      <c r="K332" s="74"/>
      <c r="L332" s="74"/>
      <c r="M332" s="74"/>
      <c r="N332" s="74"/>
      <c r="O332" s="74"/>
      <c r="P332" s="74"/>
      <c r="Q332" s="74"/>
      <c r="R332" s="74"/>
      <c r="S332" s="74"/>
      <c r="T332" s="74"/>
      <c r="U332" s="74"/>
      <c r="V332" s="74"/>
      <c r="W332" s="74"/>
      <c r="X332" s="74"/>
      <c r="Y332" s="74"/>
      <c r="Z332" s="74"/>
      <c r="AA332" s="74"/>
      <c r="AB332" s="74"/>
      <c r="AC332" s="74"/>
      <c r="AD332" s="74"/>
      <c r="AE332" s="74"/>
      <c r="AF332" s="74"/>
      <c r="AG332" s="74"/>
      <c r="AH332" s="74"/>
      <c r="AI332" s="74"/>
      <c r="AJ332" s="74"/>
      <c r="AK332" s="74"/>
      <c r="AL332" s="74"/>
      <c r="AM332" s="74"/>
      <c r="AN332" s="74"/>
      <c r="AO332" s="75"/>
    </row>
    <row r="333" spans="1:41">
      <c r="A333" s="24">
        <v>50</v>
      </c>
      <c r="B333" s="3">
        <v>208</v>
      </c>
      <c r="C333" s="4">
        <v>1142</v>
      </c>
      <c r="D333" s="5" t="s">
        <v>483</v>
      </c>
      <c r="E333" s="4">
        <v>1105666372</v>
      </c>
      <c r="F333" s="73"/>
      <c r="G333" s="74"/>
      <c r="H333" s="74"/>
      <c r="I333" s="74"/>
      <c r="J333" s="74"/>
      <c r="K333" s="74"/>
      <c r="L333" s="74"/>
      <c r="M333" s="74"/>
      <c r="N333" s="74"/>
      <c r="O333" s="74"/>
      <c r="P333" s="74"/>
      <c r="Q333" s="74"/>
      <c r="R333" s="74"/>
      <c r="S333" s="74"/>
      <c r="T333" s="74"/>
      <c r="U333" s="74"/>
      <c r="V333" s="74"/>
      <c r="W333" s="74"/>
      <c r="X333" s="74"/>
      <c r="Y333" s="74"/>
      <c r="Z333" s="74"/>
      <c r="AA333" s="74"/>
      <c r="AB333" s="74"/>
      <c r="AC333" s="74"/>
      <c r="AD333" s="74"/>
      <c r="AE333" s="74"/>
      <c r="AF333" s="74"/>
      <c r="AG333" s="74"/>
      <c r="AH333" s="74"/>
      <c r="AI333" s="74"/>
      <c r="AJ333" s="74"/>
      <c r="AK333" s="74"/>
      <c r="AL333" s="74"/>
      <c r="AM333" s="74"/>
      <c r="AN333" s="74"/>
      <c r="AO333" s="75"/>
    </row>
    <row r="334" spans="1:41">
      <c r="A334" s="24">
        <v>51</v>
      </c>
      <c r="B334" s="3">
        <v>210</v>
      </c>
      <c r="C334" s="4">
        <v>1805</v>
      </c>
      <c r="D334" s="5" t="s">
        <v>484</v>
      </c>
      <c r="E334" s="4">
        <v>1105581134</v>
      </c>
      <c r="F334" s="73"/>
      <c r="G334" s="74"/>
      <c r="H334" s="74"/>
      <c r="I334" s="74"/>
      <c r="J334" s="74"/>
      <c r="K334" s="74"/>
      <c r="L334" s="74"/>
      <c r="M334" s="74"/>
      <c r="N334" s="74"/>
      <c r="O334" s="74"/>
      <c r="P334" s="74"/>
      <c r="Q334" s="74"/>
      <c r="R334" s="74"/>
      <c r="S334" s="74"/>
      <c r="T334" s="74"/>
      <c r="U334" s="74"/>
      <c r="V334" s="74"/>
      <c r="W334" s="74"/>
      <c r="X334" s="74"/>
      <c r="Y334" s="74"/>
      <c r="Z334" s="74"/>
      <c r="AA334" s="74"/>
      <c r="AB334" s="74"/>
      <c r="AC334" s="74"/>
      <c r="AD334" s="74"/>
      <c r="AE334" s="74"/>
      <c r="AF334" s="74"/>
      <c r="AG334" s="74"/>
      <c r="AH334" s="74"/>
      <c r="AI334" s="74"/>
      <c r="AJ334" s="74"/>
      <c r="AK334" s="74"/>
      <c r="AL334" s="74"/>
      <c r="AM334" s="74"/>
      <c r="AN334" s="74"/>
      <c r="AO334" s="75"/>
    </row>
    <row r="335" spans="1:41">
      <c r="A335" s="24">
        <v>52</v>
      </c>
      <c r="B335" s="3">
        <v>212</v>
      </c>
      <c r="C335" s="4">
        <v>522</v>
      </c>
      <c r="D335" s="5" t="s">
        <v>485</v>
      </c>
      <c r="E335" s="4">
        <v>1105723397</v>
      </c>
      <c r="F335" s="73"/>
      <c r="G335" s="74"/>
      <c r="H335" s="74"/>
      <c r="I335" s="74"/>
      <c r="J335" s="74"/>
      <c r="K335" s="74"/>
      <c r="L335" s="74"/>
      <c r="M335" s="74"/>
      <c r="N335" s="74"/>
      <c r="O335" s="74"/>
      <c r="P335" s="74"/>
      <c r="Q335" s="74"/>
      <c r="R335" s="74"/>
      <c r="S335" s="74"/>
      <c r="T335" s="74"/>
      <c r="U335" s="74"/>
      <c r="V335" s="74"/>
      <c r="W335" s="74"/>
      <c r="X335" s="74"/>
      <c r="Y335" s="74"/>
      <c r="Z335" s="74"/>
      <c r="AA335" s="74"/>
      <c r="AB335" s="74"/>
      <c r="AC335" s="74"/>
      <c r="AD335" s="74"/>
      <c r="AE335" s="74"/>
      <c r="AF335" s="74"/>
      <c r="AG335" s="74"/>
      <c r="AH335" s="74"/>
      <c r="AI335" s="74"/>
      <c r="AJ335" s="74"/>
      <c r="AK335" s="74"/>
      <c r="AL335" s="74"/>
      <c r="AM335" s="74"/>
      <c r="AN335" s="74"/>
      <c r="AO335" s="75"/>
    </row>
    <row r="336" spans="1:41">
      <c r="A336" s="24">
        <v>53</v>
      </c>
      <c r="B336" s="3">
        <v>216</v>
      </c>
      <c r="C336" s="4">
        <v>1690</v>
      </c>
      <c r="D336" s="5" t="s">
        <v>486</v>
      </c>
      <c r="E336" s="4">
        <v>1103772453</v>
      </c>
      <c r="F336" s="73"/>
      <c r="G336" s="74"/>
      <c r="H336" s="74"/>
      <c r="I336" s="74"/>
      <c r="J336" s="74"/>
      <c r="K336" s="74"/>
      <c r="L336" s="74"/>
      <c r="M336" s="74"/>
      <c r="N336" s="74"/>
      <c r="O336" s="74"/>
      <c r="P336" s="74"/>
      <c r="Q336" s="74"/>
      <c r="R336" s="74"/>
      <c r="S336" s="74"/>
      <c r="T336" s="74"/>
      <c r="U336" s="74"/>
      <c r="V336" s="74"/>
      <c r="W336" s="74"/>
      <c r="X336" s="74"/>
      <c r="Y336" s="74"/>
      <c r="Z336" s="74"/>
      <c r="AA336" s="74"/>
      <c r="AB336" s="74"/>
      <c r="AC336" s="74"/>
      <c r="AD336" s="74"/>
      <c r="AE336" s="74"/>
      <c r="AF336" s="74"/>
      <c r="AG336" s="74"/>
      <c r="AH336" s="74"/>
      <c r="AI336" s="74"/>
      <c r="AJ336" s="74"/>
      <c r="AK336" s="74"/>
      <c r="AL336" s="74"/>
      <c r="AM336" s="74"/>
      <c r="AN336" s="74"/>
      <c r="AO336" s="75"/>
    </row>
    <row r="337" spans="1:41">
      <c r="A337" s="24">
        <v>54</v>
      </c>
      <c r="B337" s="3">
        <v>220</v>
      </c>
      <c r="C337" s="4">
        <v>992</v>
      </c>
      <c r="D337" s="5" t="s">
        <v>487</v>
      </c>
      <c r="E337" s="4">
        <v>1105580326</v>
      </c>
      <c r="F337" s="73"/>
      <c r="G337" s="74"/>
      <c r="H337" s="74"/>
      <c r="I337" s="74"/>
      <c r="J337" s="74"/>
      <c r="K337" s="74"/>
      <c r="L337" s="74"/>
      <c r="M337" s="74"/>
      <c r="N337" s="74"/>
      <c r="O337" s="74"/>
      <c r="P337" s="74"/>
      <c r="Q337" s="74"/>
      <c r="R337" s="74"/>
      <c r="S337" s="74"/>
      <c r="T337" s="74"/>
      <c r="U337" s="74"/>
      <c r="V337" s="74"/>
      <c r="W337" s="74"/>
      <c r="X337" s="74"/>
      <c r="Y337" s="74"/>
      <c r="Z337" s="74"/>
      <c r="AA337" s="74"/>
      <c r="AB337" s="74"/>
      <c r="AC337" s="74"/>
      <c r="AD337" s="74"/>
      <c r="AE337" s="74"/>
      <c r="AF337" s="74"/>
      <c r="AG337" s="74"/>
      <c r="AH337" s="74"/>
      <c r="AI337" s="74"/>
      <c r="AJ337" s="74"/>
      <c r="AK337" s="74"/>
      <c r="AL337" s="74"/>
      <c r="AM337" s="74"/>
      <c r="AN337" s="74"/>
      <c r="AO337" s="75"/>
    </row>
    <row r="338" spans="1:41">
      <c r="A338" s="24">
        <v>55</v>
      </c>
      <c r="B338" s="3">
        <v>222</v>
      </c>
      <c r="C338" s="4">
        <v>1316</v>
      </c>
      <c r="D338" s="5" t="s">
        <v>488</v>
      </c>
      <c r="E338" s="4">
        <v>1105764813</v>
      </c>
      <c r="F338" s="73"/>
      <c r="G338" s="74"/>
      <c r="H338" s="74"/>
      <c r="I338" s="74"/>
      <c r="J338" s="74"/>
      <c r="K338" s="74"/>
      <c r="L338" s="74"/>
      <c r="M338" s="74"/>
      <c r="N338" s="74"/>
      <c r="O338" s="74"/>
      <c r="P338" s="74"/>
      <c r="Q338" s="74"/>
      <c r="R338" s="74"/>
      <c r="S338" s="74"/>
      <c r="T338" s="74"/>
      <c r="U338" s="74"/>
      <c r="V338" s="74"/>
      <c r="W338" s="74"/>
      <c r="X338" s="74"/>
      <c r="Y338" s="74"/>
      <c r="Z338" s="74"/>
      <c r="AA338" s="74"/>
      <c r="AB338" s="74"/>
      <c r="AC338" s="74"/>
      <c r="AD338" s="74"/>
      <c r="AE338" s="74"/>
      <c r="AF338" s="74"/>
      <c r="AG338" s="74"/>
      <c r="AH338" s="74"/>
      <c r="AI338" s="74"/>
      <c r="AJ338" s="74"/>
      <c r="AK338" s="74"/>
      <c r="AL338" s="74"/>
      <c r="AM338" s="74"/>
      <c r="AN338" s="74"/>
      <c r="AO338" s="75"/>
    </row>
    <row r="339" spans="1:41">
      <c r="A339" s="24">
        <v>56</v>
      </c>
      <c r="B339" s="3">
        <v>223</v>
      </c>
      <c r="C339" s="4">
        <v>1865</v>
      </c>
      <c r="D339" s="5" t="s">
        <v>489</v>
      </c>
      <c r="E339" s="6" t="s">
        <v>490</v>
      </c>
      <c r="F339" s="73"/>
      <c r="G339" s="74"/>
      <c r="H339" s="74"/>
      <c r="I339" s="74"/>
      <c r="J339" s="74"/>
      <c r="K339" s="74"/>
      <c r="L339" s="74"/>
      <c r="M339" s="74"/>
      <c r="N339" s="74"/>
      <c r="O339" s="74"/>
      <c r="P339" s="74"/>
      <c r="Q339" s="74"/>
      <c r="R339" s="74"/>
      <c r="S339" s="74"/>
      <c r="T339" s="74"/>
      <c r="U339" s="74"/>
      <c r="V339" s="74"/>
      <c r="W339" s="74"/>
      <c r="X339" s="74"/>
      <c r="Y339" s="74"/>
      <c r="Z339" s="74"/>
      <c r="AA339" s="74"/>
      <c r="AB339" s="74"/>
      <c r="AC339" s="74"/>
      <c r="AD339" s="74"/>
      <c r="AE339" s="74"/>
      <c r="AF339" s="74"/>
      <c r="AG339" s="74"/>
      <c r="AH339" s="74"/>
      <c r="AI339" s="74"/>
      <c r="AJ339" s="74"/>
      <c r="AK339" s="74"/>
      <c r="AL339" s="74"/>
      <c r="AM339" s="74"/>
      <c r="AN339" s="74"/>
      <c r="AO339" s="75"/>
    </row>
    <row r="340" spans="1:41">
      <c r="A340" s="24">
        <v>57</v>
      </c>
      <c r="B340" s="3">
        <v>224</v>
      </c>
      <c r="C340" s="4">
        <v>1469</v>
      </c>
      <c r="D340" s="5" t="s">
        <v>491</v>
      </c>
      <c r="E340" s="6" t="s">
        <v>492</v>
      </c>
      <c r="F340" s="73"/>
      <c r="G340" s="74"/>
      <c r="H340" s="74"/>
      <c r="I340" s="74"/>
      <c r="J340" s="74"/>
      <c r="K340" s="74"/>
      <c r="L340" s="74"/>
      <c r="M340" s="74"/>
      <c r="N340" s="74"/>
      <c r="O340" s="74"/>
      <c r="P340" s="74"/>
      <c r="Q340" s="74"/>
      <c r="R340" s="74"/>
      <c r="S340" s="74"/>
      <c r="T340" s="74"/>
      <c r="U340" s="74"/>
      <c r="V340" s="74"/>
      <c r="W340" s="74"/>
      <c r="X340" s="74"/>
      <c r="Y340" s="74"/>
      <c r="Z340" s="74"/>
      <c r="AA340" s="74"/>
      <c r="AB340" s="74"/>
      <c r="AC340" s="74"/>
      <c r="AD340" s="74"/>
      <c r="AE340" s="74"/>
      <c r="AF340" s="74"/>
      <c r="AG340" s="74"/>
      <c r="AH340" s="74"/>
      <c r="AI340" s="74"/>
      <c r="AJ340" s="74"/>
      <c r="AK340" s="74"/>
      <c r="AL340" s="74"/>
      <c r="AM340" s="74"/>
      <c r="AN340" s="74"/>
      <c r="AO340" s="75"/>
    </row>
    <row r="341" spans="1:41">
      <c r="A341" s="24">
        <v>58</v>
      </c>
      <c r="B341" s="3">
        <v>227</v>
      </c>
      <c r="C341" s="4">
        <v>636</v>
      </c>
      <c r="D341" s="5" t="s">
        <v>493</v>
      </c>
      <c r="E341" s="6" t="s">
        <v>494</v>
      </c>
      <c r="F341" s="73"/>
      <c r="G341" s="74"/>
      <c r="H341" s="74"/>
      <c r="I341" s="74"/>
      <c r="J341" s="74"/>
      <c r="K341" s="74"/>
      <c r="L341" s="74"/>
      <c r="M341" s="74"/>
      <c r="N341" s="74"/>
      <c r="O341" s="74"/>
      <c r="P341" s="74"/>
      <c r="Q341" s="74"/>
      <c r="R341" s="74"/>
      <c r="S341" s="74"/>
      <c r="T341" s="74"/>
      <c r="U341" s="74"/>
      <c r="V341" s="74"/>
      <c r="W341" s="74"/>
      <c r="X341" s="74"/>
      <c r="Y341" s="74"/>
      <c r="Z341" s="74"/>
      <c r="AA341" s="74"/>
      <c r="AB341" s="74"/>
      <c r="AC341" s="74"/>
      <c r="AD341" s="74"/>
      <c r="AE341" s="74"/>
      <c r="AF341" s="74"/>
      <c r="AG341" s="74"/>
      <c r="AH341" s="74"/>
      <c r="AI341" s="74"/>
      <c r="AJ341" s="74"/>
      <c r="AK341" s="74"/>
      <c r="AL341" s="74"/>
      <c r="AM341" s="74"/>
      <c r="AN341" s="74"/>
      <c r="AO341" s="75"/>
    </row>
    <row r="342" spans="1:41">
      <c r="A342" s="24">
        <v>59</v>
      </c>
      <c r="B342" s="3">
        <v>231</v>
      </c>
      <c r="C342" s="4">
        <v>145</v>
      </c>
      <c r="D342" s="5" t="s">
        <v>495</v>
      </c>
      <c r="E342" s="4">
        <v>1105011025</v>
      </c>
      <c r="F342" s="73"/>
      <c r="G342" s="74"/>
      <c r="H342" s="74"/>
      <c r="I342" s="74"/>
      <c r="J342" s="74"/>
      <c r="K342" s="74"/>
      <c r="L342" s="74"/>
      <c r="M342" s="74"/>
      <c r="N342" s="74"/>
      <c r="O342" s="74"/>
      <c r="P342" s="74"/>
      <c r="Q342" s="74"/>
      <c r="R342" s="74"/>
      <c r="S342" s="74"/>
      <c r="T342" s="74"/>
      <c r="U342" s="74"/>
      <c r="V342" s="74"/>
      <c r="W342" s="74"/>
      <c r="X342" s="74"/>
      <c r="Y342" s="74"/>
      <c r="Z342" s="74"/>
      <c r="AA342" s="74"/>
      <c r="AB342" s="74"/>
      <c r="AC342" s="74"/>
      <c r="AD342" s="74"/>
      <c r="AE342" s="74"/>
      <c r="AF342" s="74"/>
      <c r="AG342" s="74"/>
      <c r="AH342" s="74"/>
      <c r="AI342" s="74"/>
      <c r="AJ342" s="74"/>
      <c r="AK342" s="74"/>
      <c r="AL342" s="74"/>
      <c r="AM342" s="74"/>
      <c r="AN342" s="74"/>
      <c r="AO342" s="75"/>
    </row>
    <row r="343" spans="1:41">
      <c r="A343" s="24">
        <v>60</v>
      </c>
      <c r="B343" s="3">
        <v>233</v>
      </c>
      <c r="C343" s="4">
        <v>1454</v>
      </c>
      <c r="D343" s="5" t="s">
        <v>496</v>
      </c>
      <c r="E343" s="6" t="s">
        <v>497</v>
      </c>
      <c r="F343" s="73"/>
      <c r="G343" s="74"/>
      <c r="H343" s="74"/>
      <c r="I343" s="74"/>
      <c r="J343" s="74"/>
      <c r="K343" s="74"/>
      <c r="L343" s="74"/>
      <c r="M343" s="74"/>
      <c r="N343" s="74"/>
      <c r="O343" s="74"/>
      <c r="P343" s="74"/>
      <c r="Q343" s="74"/>
      <c r="R343" s="74"/>
      <c r="S343" s="74"/>
      <c r="T343" s="74"/>
      <c r="U343" s="74"/>
      <c r="V343" s="74"/>
      <c r="W343" s="74"/>
      <c r="X343" s="74"/>
      <c r="Y343" s="74"/>
      <c r="Z343" s="74"/>
      <c r="AA343" s="74"/>
      <c r="AB343" s="74"/>
      <c r="AC343" s="74"/>
      <c r="AD343" s="74"/>
      <c r="AE343" s="74"/>
      <c r="AF343" s="74"/>
      <c r="AG343" s="74"/>
      <c r="AH343" s="74"/>
      <c r="AI343" s="74"/>
      <c r="AJ343" s="74"/>
      <c r="AK343" s="74"/>
      <c r="AL343" s="74"/>
      <c r="AM343" s="74"/>
      <c r="AN343" s="74"/>
      <c r="AO343" s="75"/>
    </row>
    <row r="344" spans="1:41">
      <c r="A344" s="24">
        <v>61</v>
      </c>
      <c r="B344" s="3">
        <v>241</v>
      </c>
      <c r="C344" s="4">
        <v>435</v>
      </c>
      <c r="D344" s="5" t="s">
        <v>498</v>
      </c>
      <c r="E344" s="4">
        <v>1105916397</v>
      </c>
      <c r="F344" s="73"/>
      <c r="G344" s="74"/>
      <c r="H344" s="74"/>
      <c r="I344" s="74"/>
      <c r="J344" s="74"/>
      <c r="K344" s="74"/>
      <c r="L344" s="74"/>
      <c r="M344" s="74"/>
      <c r="N344" s="74"/>
      <c r="O344" s="74"/>
      <c r="P344" s="74"/>
      <c r="Q344" s="74"/>
      <c r="R344" s="74"/>
      <c r="S344" s="74"/>
      <c r="T344" s="74"/>
      <c r="U344" s="74"/>
      <c r="V344" s="74"/>
      <c r="W344" s="74"/>
      <c r="X344" s="74"/>
      <c r="Y344" s="74"/>
      <c r="Z344" s="74"/>
      <c r="AA344" s="74"/>
      <c r="AB344" s="74"/>
      <c r="AC344" s="74"/>
      <c r="AD344" s="74"/>
      <c r="AE344" s="74"/>
      <c r="AF344" s="74"/>
      <c r="AG344" s="74"/>
      <c r="AH344" s="74"/>
      <c r="AI344" s="74"/>
      <c r="AJ344" s="74"/>
      <c r="AK344" s="74"/>
      <c r="AL344" s="74"/>
      <c r="AM344" s="74"/>
      <c r="AN344" s="74"/>
      <c r="AO344" s="75"/>
    </row>
    <row r="345" spans="1:41">
      <c r="A345" s="24">
        <v>62</v>
      </c>
      <c r="B345" s="3">
        <v>245</v>
      </c>
      <c r="C345" s="4">
        <v>1023</v>
      </c>
      <c r="D345" s="5" t="s">
        <v>499</v>
      </c>
      <c r="E345" s="6" t="s">
        <v>500</v>
      </c>
      <c r="F345" s="73"/>
      <c r="G345" s="74"/>
      <c r="H345" s="74"/>
      <c r="I345" s="74"/>
      <c r="J345" s="74"/>
      <c r="K345" s="74"/>
      <c r="L345" s="74"/>
      <c r="M345" s="74"/>
      <c r="N345" s="74"/>
      <c r="O345" s="74"/>
      <c r="P345" s="74"/>
      <c r="Q345" s="74"/>
      <c r="R345" s="74"/>
      <c r="S345" s="74"/>
      <c r="T345" s="74"/>
      <c r="U345" s="74"/>
      <c r="V345" s="74"/>
      <c r="W345" s="74"/>
      <c r="X345" s="74"/>
      <c r="Y345" s="74"/>
      <c r="Z345" s="74"/>
      <c r="AA345" s="74"/>
      <c r="AB345" s="74"/>
      <c r="AC345" s="74"/>
      <c r="AD345" s="74"/>
      <c r="AE345" s="74"/>
      <c r="AF345" s="74"/>
      <c r="AG345" s="74"/>
      <c r="AH345" s="74"/>
      <c r="AI345" s="74"/>
      <c r="AJ345" s="74"/>
      <c r="AK345" s="74"/>
      <c r="AL345" s="74"/>
      <c r="AM345" s="74"/>
      <c r="AN345" s="74"/>
      <c r="AO345" s="75"/>
    </row>
    <row r="346" spans="1:41">
      <c r="A346" s="24">
        <v>63</v>
      </c>
      <c r="B346" s="3">
        <v>250</v>
      </c>
      <c r="C346" s="4">
        <v>1655</v>
      </c>
      <c r="D346" s="5" t="s">
        <v>501</v>
      </c>
      <c r="E346" s="6" t="s">
        <v>502</v>
      </c>
      <c r="F346" s="73"/>
      <c r="G346" s="74"/>
      <c r="H346" s="74"/>
      <c r="I346" s="74"/>
      <c r="J346" s="74"/>
      <c r="K346" s="74"/>
      <c r="L346" s="74"/>
      <c r="M346" s="74"/>
      <c r="N346" s="74"/>
      <c r="O346" s="74"/>
      <c r="P346" s="74"/>
      <c r="Q346" s="74"/>
      <c r="R346" s="74"/>
      <c r="S346" s="74"/>
      <c r="T346" s="74"/>
      <c r="U346" s="74"/>
      <c r="V346" s="74"/>
      <c r="W346" s="74"/>
      <c r="X346" s="74"/>
      <c r="Y346" s="74"/>
      <c r="Z346" s="74"/>
      <c r="AA346" s="74"/>
      <c r="AB346" s="74"/>
      <c r="AC346" s="74"/>
      <c r="AD346" s="74"/>
      <c r="AE346" s="74"/>
      <c r="AF346" s="74"/>
      <c r="AG346" s="74"/>
      <c r="AH346" s="74"/>
      <c r="AI346" s="74"/>
      <c r="AJ346" s="74"/>
      <c r="AK346" s="74"/>
      <c r="AL346" s="74"/>
      <c r="AM346" s="74"/>
      <c r="AN346" s="74"/>
      <c r="AO346" s="75"/>
    </row>
    <row r="347" spans="1:41">
      <c r="A347" s="24">
        <v>64</v>
      </c>
      <c r="B347" s="3">
        <v>251</v>
      </c>
      <c r="C347" s="4">
        <v>663</v>
      </c>
      <c r="D347" s="5" t="s">
        <v>503</v>
      </c>
      <c r="E347" s="6" t="s">
        <v>504</v>
      </c>
      <c r="F347" s="73"/>
      <c r="G347" s="74"/>
      <c r="H347" s="74"/>
      <c r="I347" s="74"/>
      <c r="J347" s="74"/>
      <c r="K347" s="74"/>
      <c r="L347" s="74"/>
      <c r="M347" s="74"/>
      <c r="N347" s="74"/>
      <c r="O347" s="74"/>
      <c r="P347" s="74"/>
      <c r="Q347" s="74"/>
      <c r="R347" s="74"/>
      <c r="S347" s="74"/>
      <c r="T347" s="74"/>
      <c r="U347" s="74"/>
      <c r="V347" s="74"/>
      <c r="W347" s="74"/>
      <c r="X347" s="74"/>
      <c r="Y347" s="74"/>
      <c r="Z347" s="74"/>
      <c r="AA347" s="74"/>
      <c r="AB347" s="74"/>
      <c r="AC347" s="74"/>
      <c r="AD347" s="74"/>
      <c r="AE347" s="74"/>
      <c r="AF347" s="74"/>
      <c r="AG347" s="74"/>
      <c r="AH347" s="74"/>
      <c r="AI347" s="74"/>
      <c r="AJ347" s="74"/>
      <c r="AK347" s="74"/>
      <c r="AL347" s="74"/>
      <c r="AM347" s="74"/>
      <c r="AN347" s="74"/>
      <c r="AO347" s="75"/>
    </row>
    <row r="348" spans="1:41">
      <c r="A348" s="24">
        <v>65</v>
      </c>
      <c r="B348" s="3">
        <v>252</v>
      </c>
      <c r="C348" s="4">
        <v>1721</v>
      </c>
      <c r="D348" s="5" t="s">
        <v>505</v>
      </c>
      <c r="E348" s="4">
        <v>1723129134</v>
      </c>
      <c r="F348" s="73"/>
      <c r="G348" s="74"/>
      <c r="H348" s="74"/>
      <c r="I348" s="74"/>
      <c r="J348" s="74"/>
      <c r="K348" s="74"/>
      <c r="L348" s="74"/>
      <c r="M348" s="74"/>
      <c r="N348" s="74"/>
      <c r="O348" s="74"/>
      <c r="P348" s="74"/>
      <c r="Q348" s="74"/>
      <c r="R348" s="74"/>
      <c r="S348" s="74"/>
      <c r="T348" s="74"/>
      <c r="U348" s="74"/>
      <c r="V348" s="74"/>
      <c r="W348" s="74"/>
      <c r="X348" s="74"/>
      <c r="Y348" s="74"/>
      <c r="Z348" s="74"/>
      <c r="AA348" s="74"/>
      <c r="AB348" s="74"/>
      <c r="AC348" s="74"/>
      <c r="AD348" s="74"/>
      <c r="AE348" s="74"/>
      <c r="AF348" s="74"/>
      <c r="AG348" s="74"/>
      <c r="AH348" s="74"/>
      <c r="AI348" s="74"/>
      <c r="AJ348" s="74"/>
      <c r="AK348" s="74"/>
      <c r="AL348" s="74"/>
      <c r="AM348" s="74"/>
      <c r="AN348" s="74"/>
      <c r="AO348" s="75"/>
    </row>
    <row r="349" spans="1:41">
      <c r="A349" s="24">
        <v>66</v>
      </c>
      <c r="B349" s="3">
        <v>261</v>
      </c>
      <c r="C349" s="4">
        <v>876</v>
      </c>
      <c r="D349" s="5" t="s">
        <v>506</v>
      </c>
      <c r="E349" s="4">
        <v>1105035404</v>
      </c>
      <c r="F349" s="73"/>
      <c r="G349" s="74"/>
      <c r="H349" s="74"/>
      <c r="I349" s="74"/>
      <c r="J349" s="74"/>
      <c r="K349" s="74"/>
      <c r="L349" s="74"/>
      <c r="M349" s="74"/>
      <c r="N349" s="74"/>
      <c r="O349" s="74"/>
      <c r="P349" s="74"/>
      <c r="Q349" s="74"/>
      <c r="R349" s="74"/>
      <c r="S349" s="74"/>
      <c r="T349" s="74"/>
      <c r="U349" s="74"/>
      <c r="V349" s="74"/>
      <c r="W349" s="74"/>
      <c r="X349" s="74"/>
      <c r="Y349" s="74"/>
      <c r="Z349" s="74"/>
      <c r="AA349" s="74"/>
      <c r="AB349" s="74"/>
      <c r="AC349" s="74"/>
      <c r="AD349" s="74"/>
      <c r="AE349" s="74"/>
      <c r="AF349" s="74"/>
      <c r="AG349" s="74"/>
      <c r="AH349" s="74"/>
      <c r="AI349" s="74"/>
      <c r="AJ349" s="74"/>
      <c r="AK349" s="74"/>
      <c r="AL349" s="74"/>
      <c r="AM349" s="74"/>
      <c r="AN349" s="74"/>
      <c r="AO349" s="75"/>
    </row>
    <row r="350" spans="1:41">
      <c r="A350" s="24">
        <v>67</v>
      </c>
      <c r="B350" s="3">
        <v>262</v>
      </c>
      <c r="C350" s="4">
        <v>756</v>
      </c>
      <c r="D350" s="5" t="s">
        <v>507</v>
      </c>
      <c r="E350" s="4">
        <v>1104881048</v>
      </c>
      <c r="F350" s="73"/>
      <c r="G350" s="74"/>
      <c r="H350" s="74"/>
      <c r="I350" s="74"/>
      <c r="J350" s="74"/>
      <c r="K350" s="74"/>
      <c r="L350" s="74"/>
      <c r="M350" s="74"/>
      <c r="N350" s="74"/>
      <c r="O350" s="74"/>
      <c r="P350" s="74"/>
      <c r="Q350" s="74"/>
      <c r="R350" s="74"/>
      <c r="S350" s="74"/>
      <c r="T350" s="74"/>
      <c r="U350" s="74"/>
      <c r="V350" s="74"/>
      <c r="W350" s="74"/>
      <c r="X350" s="74"/>
      <c r="Y350" s="74"/>
      <c r="Z350" s="74"/>
      <c r="AA350" s="74"/>
      <c r="AB350" s="74"/>
      <c r="AC350" s="74"/>
      <c r="AD350" s="74"/>
      <c r="AE350" s="74"/>
      <c r="AF350" s="74"/>
      <c r="AG350" s="74"/>
      <c r="AH350" s="74"/>
      <c r="AI350" s="74"/>
      <c r="AJ350" s="74"/>
      <c r="AK350" s="74"/>
      <c r="AL350" s="74"/>
      <c r="AM350" s="74"/>
      <c r="AN350" s="74"/>
      <c r="AO350" s="75"/>
    </row>
    <row r="351" spans="1:41">
      <c r="A351" s="24">
        <v>68</v>
      </c>
      <c r="B351" s="3">
        <v>268</v>
      </c>
      <c r="C351" s="4">
        <v>1209</v>
      </c>
      <c r="D351" s="5" t="s">
        <v>508</v>
      </c>
      <c r="E351" s="6" t="s">
        <v>509</v>
      </c>
      <c r="F351" s="73"/>
      <c r="G351" s="74"/>
      <c r="H351" s="74"/>
      <c r="I351" s="74"/>
      <c r="J351" s="74"/>
      <c r="K351" s="74"/>
      <c r="L351" s="74"/>
      <c r="M351" s="74"/>
      <c r="N351" s="74"/>
      <c r="O351" s="74"/>
      <c r="P351" s="74"/>
      <c r="Q351" s="74"/>
      <c r="R351" s="74"/>
      <c r="S351" s="74"/>
      <c r="T351" s="74"/>
      <c r="U351" s="74"/>
      <c r="V351" s="74"/>
      <c r="W351" s="74"/>
      <c r="X351" s="74"/>
      <c r="Y351" s="74"/>
      <c r="Z351" s="74"/>
      <c r="AA351" s="74"/>
      <c r="AB351" s="74"/>
      <c r="AC351" s="74"/>
      <c r="AD351" s="74"/>
      <c r="AE351" s="74"/>
      <c r="AF351" s="74"/>
      <c r="AG351" s="74"/>
      <c r="AH351" s="74"/>
      <c r="AI351" s="74"/>
      <c r="AJ351" s="74"/>
      <c r="AK351" s="74"/>
      <c r="AL351" s="74"/>
      <c r="AM351" s="74"/>
      <c r="AN351" s="74"/>
      <c r="AO351" s="75"/>
    </row>
    <row r="352" spans="1:41">
      <c r="A352" s="24">
        <v>69</v>
      </c>
      <c r="B352" s="3">
        <v>269</v>
      </c>
      <c r="C352" s="4">
        <v>321</v>
      </c>
      <c r="D352" s="5" t="s">
        <v>510</v>
      </c>
      <c r="E352" s="6">
        <v>1104905086</v>
      </c>
      <c r="F352" s="73"/>
      <c r="G352" s="74"/>
      <c r="H352" s="74"/>
      <c r="I352" s="74"/>
      <c r="J352" s="74"/>
      <c r="K352" s="74"/>
      <c r="L352" s="74"/>
      <c r="M352" s="74"/>
      <c r="N352" s="74"/>
      <c r="O352" s="74"/>
      <c r="P352" s="74"/>
      <c r="Q352" s="74"/>
      <c r="R352" s="74"/>
      <c r="S352" s="74"/>
      <c r="T352" s="74"/>
      <c r="U352" s="74"/>
      <c r="V352" s="74"/>
      <c r="W352" s="74"/>
      <c r="X352" s="74"/>
      <c r="Y352" s="74"/>
      <c r="Z352" s="74"/>
      <c r="AA352" s="74"/>
      <c r="AB352" s="74"/>
      <c r="AC352" s="74"/>
      <c r="AD352" s="74"/>
      <c r="AE352" s="74"/>
      <c r="AF352" s="74"/>
      <c r="AG352" s="74"/>
      <c r="AH352" s="74"/>
      <c r="AI352" s="74"/>
      <c r="AJ352" s="74"/>
      <c r="AK352" s="74"/>
      <c r="AL352" s="74"/>
      <c r="AM352" s="74"/>
      <c r="AN352" s="74"/>
      <c r="AO352" s="75"/>
    </row>
    <row r="353" spans="1:41">
      <c r="A353" s="24">
        <v>70</v>
      </c>
      <c r="B353" s="3">
        <v>273</v>
      </c>
      <c r="C353" s="4">
        <v>771</v>
      </c>
      <c r="D353" s="5" t="s">
        <v>511</v>
      </c>
      <c r="E353" s="4">
        <v>1105413510</v>
      </c>
      <c r="F353" s="73"/>
      <c r="G353" s="74"/>
      <c r="H353" s="74"/>
      <c r="I353" s="74"/>
      <c r="J353" s="74"/>
      <c r="K353" s="74"/>
      <c r="L353" s="74"/>
      <c r="M353" s="74"/>
      <c r="N353" s="74"/>
      <c r="O353" s="74"/>
      <c r="P353" s="74"/>
      <c r="Q353" s="74"/>
      <c r="R353" s="74"/>
      <c r="S353" s="74"/>
      <c r="T353" s="74"/>
      <c r="U353" s="74"/>
      <c r="V353" s="74"/>
      <c r="W353" s="74"/>
      <c r="X353" s="74"/>
      <c r="Y353" s="74"/>
      <c r="Z353" s="74"/>
      <c r="AA353" s="74"/>
      <c r="AB353" s="74"/>
      <c r="AC353" s="74"/>
      <c r="AD353" s="74"/>
      <c r="AE353" s="74"/>
      <c r="AF353" s="74"/>
      <c r="AG353" s="74"/>
      <c r="AH353" s="74"/>
      <c r="AI353" s="74"/>
      <c r="AJ353" s="74"/>
      <c r="AK353" s="74"/>
      <c r="AL353" s="74"/>
      <c r="AM353" s="74"/>
      <c r="AN353" s="74"/>
      <c r="AO353" s="75"/>
    </row>
    <row r="354" spans="1:41">
      <c r="A354" s="24">
        <v>71</v>
      </c>
      <c r="B354" s="3">
        <v>276</v>
      </c>
      <c r="C354" s="4">
        <v>724</v>
      </c>
      <c r="D354" s="5" t="s">
        <v>512</v>
      </c>
      <c r="E354" s="6" t="s">
        <v>513</v>
      </c>
      <c r="F354" s="73"/>
      <c r="G354" s="74"/>
      <c r="H354" s="74"/>
      <c r="I354" s="74"/>
      <c r="J354" s="74"/>
      <c r="K354" s="74"/>
      <c r="L354" s="74"/>
      <c r="M354" s="74"/>
      <c r="N354" s="74"/>
      <c r="O354" s="74"/>
      <c r="P354" s="74"/>
      <c r="Q354" s="74"/>
      <c r="R354" s="74"/>
      <c r="S354" s="74"/>
      <c r="T354" s="74"/>
      <c r="U354" s="74"/>
      <c r="V354" s="74"/>
      <c r="W354" s="74"/>
      <c r="X354" s="74"/>
      <c r="Y354" s="74"/>
      <c r="Z354" s="74"/>
      <c r="AA354" s="74"/>
      <c r="AB354" s="74"/>
      <c r="AC354" s="74"/>
      <c r="AD354" s="74"/>
      <c r="AE354" s="74"/>
      <c r="AF354" s="74"/>
      <c r="AG354" s="74"/>
      <c r="AH354" s="74"/>
      <c r="AI354" s="74"/>
      <c r="AJ354" s="74"/>
      <c r="AK354" s="74"/>
      <c r="AL354" s="74"/>
      <c r="AM354" s="74"/>
      <c r="AN354" s="74"/>
      <c r="AO354" s="75"/>
    </row>
    <row r="355" spans="1:41">
      <c r="A355" s="24">
        <v>72</v>
      </c>
      <c r="B355" s="3">
        <v>279</v>
      </c>
      <c r="C355" s="4">
        <v>1875</v>
      </c>
      <c r="D355" s="5" t="s">
        <v>514</v>
      </c>
      <c r="E355" s="6" t="s">
        <v>515</v>
      </c>
      <c r="F355" s="73"/>
      <c r="G355" s="74"/>
      <c r="H355" s="74"/>
      <c r="I355" s="74"/>
      <c r="J355" s="74"/>
      <c r="K355" s="74"/>
      <c r="L355" s="74"/>
      <c r="M355" s="74"/>
      <c r="N355" s="74"/>
      <c r="O355" s="74"/>
      <c r="P355" s="74"/>
      <c r="Q355" s="74"/>
      <c r="R355" s="74"/>
      <c r="S355" s="74"/>
      <c r="T355" s="74"/>
      <c r="U355" s="74"/>
      <c r="V355" s="74"/>
      <c r="W355" s="74"/>
      <c r="X355" s="74"/>
      <c r="Y355" s="74"/>
      <c r="Z355" s="74"/>
      <c r="AA355" s="74"/>
      <c r="AB355" s="74"/>
      <c r="AC355" s="74"/>
      <c r="AD355" s="74"/>
      <c r="AE355" s="74"/>
      <c r="AF355" s="74"/>
      <c r="AG355" s="74"/>
      <c r="AH355" s="74"/>
      <c r="AI355" s="74"/>
      <c r="AJ355" s="74"/>
      <c r="AK355" s="74"/>
      <c r="AL355" s="74"/>
      <c r="AM355" s="74"/>
      <c r="AN355" s="74"/>
      <c r="AO355" s="75"/>
    </row>
    <row r="356" spans="1:41">
      <c r="A356" s="24">
        <v>73</v>
      </c>
      <c r="B356" s="3">
        <v>281</v>
      </c>
      <c r="C356" s="4">
        <v>571</v>
      </c>
      <c r="D356" s="5" t="s">
        <v>516</v>
      </c>
      <c r="E356" s="4">
        <v>1724856073</v>
      </c>
      <c r="F356" s="73"/>
      <c r="G356" s="74"/>
      <c r="H356" s="74"/>
      <c r="I356" s="74"/>
      <c r="J356" s="74"/>
      <c r="K356" s="74"/>
      <c r="L356" s="74"/>
      <c r="M356" s="74"/>
      <c r="N356" s="74"/>
      <c r="O356" s="74"/>
      <c r="P356" s="74"/>
      <c r="Q356" s="74"/>
      <c r="R356" s="74"/>
      <c r="S356" s="74"/>
      <c r="T356" s="74"/>
      <c r="U356" s="74"/>
      <c r="V356" s="74"/>
      <c r="W356" s="74"/>
      <c r="X356" s="74"/>
      <c r="Y356" s="74"/>
      <c r="Z356" s="74"/>
      <c r="AA356" s="74"/>
      <c r="AB356" s="74"/>
      <c r="AC356" s="74"/>
      <c r="AD356" s="74"/>
      <c r="AE356" s="74"/>
      <c r="AF356" s="74"/>
      <c r="AG356" s="74"/>
      <c r="AH356" s="74"/>
      <c r="AI356" s="74"/>
      <c r="AJ356" s="74"/>
      <c r="AK356" s="74"/>
      <c r="AL356" s="74"/>
      <c r="AM356" s="74"/>
      <c r="AN356" s="74"/>
      <c r="AO356" s="75"/>
    </row>
    <row r="357" spans="1:41">
      <c r="A357" s="24">
        <v>74</v>
      </c>
      <c r="B357" s="3">
        <v>282</v>
      </c>
      <c r="C357" s="4">
        <v>733</v>
      </c>
      <c r="D357" s="5" t="s">
        <v>517</v>
      </c>
      <c r="E357" s="6" t="s">
        <v>518</v>
      </c>
      <c r="F357" s="73"/>
      <c r="G357" s="74"/>
      <c r="H357" s="74"/>
      <c r="I357" s="74"/>
      <c r="J357" s="74"/>
      <c r="K357" s="74"/>
      <c r="L357" s="74"/>
      <c r="M357" s="74"/>
      <c r="N357" s="74"/>
      <c r="O357" s="74"/>
      <c r="P357" s="74"/>
      <c r="Q357" s="74"/>
      <c r="R357" s="74"/>
      <c r="S357" s="74"/>
      <c r="T357" s="74"/>
      <c r="U357" s="74"/>
      <c r="V357" s="74"/>
      <c r="W357" s="74"/>
      <c r="X357" s="74"/>
      <c r="Y357" s="74"/>
      <c r="Z357" s="74"/>
      <c r="AA357" s="74"/>
      <c r="AB357" s="74"/>
      <c r="AC357" s="74"/>
      <c r="AD357" s="74"/>
      <c r="AE357" s="74"/>
      <c r="AF357" s="74"/>
      <c r="AG357" s="74"/>
      <c r="AH357" s="74"/>
      <c r="AI357" s="74"/>
      <c r="AJ357" s="74"/>
      <c r="AK357" s="74"/>
      <c r="AL357" s="74"/>
      <c r="AM357" s="74"/>
      <c r="AN357" s="74"/>
      <c r="AO357" s="75"/>
    </row>
    <row r="358" spans="1:41">
      <c r="A358" s="24">
        <v>75</v>
      </c>
      <c r="B358" s="3">
        <v>285</v>
      </c>
      <c r="C358" s="4">
        <v>1433</v>
      </c>
      <c r="D358" s="5" t="s">
        <v>519</v>
      </c>
      <c r="E358" s="4">
        <v>1105577249</v>
      </c>
      <c r="F358" s="73"/>
      <c r="G358" s="74"/>
      <c r="H358" s="74"/>
      <c r="I358" s="74"/>
      <c r="J358" s="74"/>
      <c r="K358" s="74"/>
      <c r="L358" s="74"/>
      <c r="M358" s="74"/>
      <c r="N358" s="74"/>
      <c r="O358" s="74"/>
      <c r="P358" s="74"/>
      <c r="Q358" s="74"/>
      <c r="R358" s="74"/>
      <c r="S358" s="74"/>
      <c r="T358" s="74"/>
      <c r="U358" s="74"/>
      <c r="V358" s="74"/>
      <c r="W358" s="74"/>
      <c r="X358" s="74"/>
      <c r="Y358" s="74"/>
      <c r="Z358" s="74"/>
      <c r="AA358" s="74"/>
      <c r="AB358" s="74"/>
      <c r="AC358" s="74"/>
      <c r="AD358" s="74"/>
      <c r="AE358" s="74"/>
      <c r="AF358" s="74"/>
      <c r="AG358" s="74"/>
      <c r="AH358" s="74"/>
      <c r="AI358" s="74"/>
      <c r="AJ358" s="74"/>
      <c r="AK358" s="74"/>
      <c r="AL358" s="74"/>
      <c r="AM358" s="74"/>
      <c r="AN358" s="74"/>
      <c r="AO358" s="75"/>
    </row>
    <row r="359" spans="1:41">
      <c r="A359" s="24">
        <v>76</v>
      </c>
      <c r="B359" s="3">
        <v>297</v>
      </c>
      <c r="C359" s="4">
        <v>280</v>
      </c>
      <c r="D359" s="5" t="s">
        <v>520</v>
      </c>
      <c r="E359" s="4">
        <v>1105221343</v>
      </c>
      <c r="F359" s="73"/>
      <c r="G359" s="74"/>
      <c r="H359" s="74"/>
      <c r="I359" s="74"/>
      <c r="J359" s="74"/>
      <c r="K359" s="74"/>
      <c r="L359" s="74"/>
      <c r="M359" s="74"/>
      <c r="N359" s="74"/>
      <c r="O359" s="74"/>
      <c r="P359" s="74"/>
      <c r="Q359" s="74"/>
      <c r="R359" s="74"/>
      <c r="S359" s="74"/>
      <c r="T359" s="74"/>
      <c r="U359" s="74"/>
      <c r="V359" s="74"/>
      <c r="W359" s="74"/>
      <c r="X359" s="74"/>
      <c r="Y359" s="74"/>
      <c r="Z359" s="74"/>
      <c r="AA359" s="74"/>
      <c r="AB359" s="74"/>
      <c r="AC359" s="74"/>
      <c r="AD359" s="74"/>
      <c r="AE359" s="74"/>
      <c r="AF359" s="74"/>
      <c r="AG359" s="74"/>
      <c r="AH359" s="74"/>
      <c r="AI359" s="74"/>
      <c r="AJ359" s="74"/>
      <c r="AK359" s="74"/>
      <c r="AL359" s="74"/>
      <c r="AM359" s="74"/>
      <c r="AN359" s="74"/>
      <c r="AO359" s="75"/>
    </row>
    <row r="360" spans="1:41">
      <c r="A360" s="24">
        <v>77</v>
      </c>
      <c r="B360" s="3">
        <v>301</v>
      </c>
      <c r="C360" s="4">
        <v>1564</v>
      </c>
      <c r="D360" s="5" t="s">
        <v>521</v>
      </c>
      <c r="E360" s="4">
        <v>1104374051</v>
      </c>
      <c r="F360" s="73"/>
      <c r="G360" s="74"/>
      <c r="H360" s="74"/>
      <c r="I360" s="74"/>
      <c r="J360" s="74"/>
      <c r="K360" s="74"/>
      <c r="L360" s="74"/>
      <c r="M360" s="74"/>
      <c r="N360" s="74"/>
      <c r="O360" s="74"/>
      <c r="P360" s="74"/>
      <c r="Q360" s="74"/>
      <c r="R360" s="74"/>
      <c r="S360" s="74"/>
      <c r="T360" s="74"/>
      <c r="U360" s="74"/>
      <c r="V360" s="74"/>
      <c r="W360" s="74"/>
      <c r="X360" s="74"/>
      <c r="Y360" s="74"/>
      <c r="Z360" s="74"/>
      <c r="AA360" s="74"/>
      <c r="AB360" s="74"/>
      <c r="AC360" s="74"/>
      <c r="AD360" s="74"/>
      <c r="AE360" s="74"/>
      <c r="AF360" s="74"/>
      <c r="AG360" s="74"/>
      <c r="AH360" s="74"/>
      <c r="AI360" s="74"/>
      <c r="AJ360" s="74"/>
      <c r="AK360" s="74"/>
      <c r="AL360" s="74"/>
      <c r="AM360" s="74"/>
      <c r="AN360" s="74"/>
      <c r="AO360" s="75"/>
    </row>
    <row r="361" spans="1:41">
      <c r="A361" s="24">
        <v>78</v>
      </c>
      <c r="B361" s="3">
        <v>305</v>
      </c>
      <c r="C361" s="4">
        <v>774</v>
      </c>
      <c r="D361" s="5" t="s">
        <v>522</v>
      </c>
      <c r="E361" s="4">
        <v>1900517986</v>
      </c>
      <c r="F361" s="73"/>
      <c r="G361" s="74"/>
      <c r="H361" s="74"/>
      <c r="I361" s="74"/>
      <c r="J361" s="74"/>
      <c r="K361" s="74"/>
      <c r="L361" s="74"/>
      <c r="M361" s="74"/>
      <c r="N361" s="74"/>
      <c r="O361" s="74"/>
      <c r="P361" s="74"/>
      <c r="Q361" s="74"/>
      <c r="R361" s="74"/>
      <c r="S361" s="74"/>
      <c r="T361" s="74"/>
      <c r="U361" s="74"/>
      <c r="V361" s="74"/>
      <c r="W361" s="74"/>
      <c r="X361" s="74"/>
      <c r="Y361" s="74"/>
      <c r="Z361" s="74"/>
      <c r="AA361" s="74"/>
      <c r="AB361" s="74"/>
      <c r="AC361" s="74"/>
      <c r="AD361" s="74"/>
      <c r="AE361" s="74"/>
      <c r="AF361" s="74"/>
      <c r="AG361" s="74"/>
      <c r="AH361" s="74"/>
      <c r="AI361" s="74"/>
      <c r="AJ361" s="74"/>
      <c r="AK361" s="74"/>
      <c r="AL361" s="74"/>
      <c r="AM361" s="74"/>
      <c r="AN361" s="74"/>
      <c r="AO361" s="75"/>
    </row>
    <row r="362" spans="1:41">
      <c r="A362" s="24">
        <v>79</v>
      </c>
      <c r="B362" s="3">
        <v>306</v>
      </c>
      <c r="C362" s="4">
        <v>1083</v>
      </c>
      <c r="D362" s="5" t="s">
        <v>523</v>
      </c>
      <c r="E362" s="6" t="s">
        <v>524</v>
      </c>
      <c r="F362" s="73"/>
      <c r="G362" s="74"/>
      <c r="H362" s="74"/>
      <c r="I362" s="74"/>
      <c r="J362" s="74"/>
      <c r="K362" s="74"/>
      <c r="L362" s="74"/>
      <c r="M362" s="74"/>
      <c r="N362" s="74"/>
      <c r="O362" s="74"/>
      <c r="P362" s="74"/>
      <c r="Q362" s="74"/>
      <c r="R362" s="74"/>
      <c r="S362" s="74"/>
      <c r="T362" s="74"/>
      <c r="U362" s="74"/>
      <c r="V362" s="74"/>
      <c r="W362" s="74"/>
      <c r="X362" s="74"/>
      <c r="Y362" s="74"/>
      <c r="Z362" s="74"/>
      <c r="AA362" s="74"/>
      <c r="AB362" s="74"/>
      <c r="AC362" s="74"/>
      <c r="AD362" s="74"/>
      <c r="AE362" s="74"/>
      <c r="AF362" s="74"/>
      <c r="AG362" s="74"/>
      <c r="AH362" s="74"/>
      <c r="AI362" s="74"/>
      <c r="AJ362" s="74"/>
      <c r="AK362" s="74"/>
      <c r="AL362" s="74"/>
      <c r="AM362" s="74"/>
      <c r="AN362" s="74"/>
      <c r="AO362" s="75"/>
    </row>
    <row r="363" spans="1:41">
      <c r="A363" s="24">
        <v>80</v>
      </c>
      <c r="B363" s="3">
        <v>310</v>
      </c>
      <c r="C363" s="4">
        <v>412</v>
      </c>
      <c r="D363" s="5" t="s">
        <v>525</v>
      </c>
      <c r="E363" s="4">
        <v>1106015249</v>
      </c>
      <c r="F363" s="73"/>
      <c r="G363" s="74"/>
      <c r="H363" s="74"/>
      <c r="I363" s="74"/>
      <c r="J363" s="74"/>
      <c r="K363" s="74"/>
      <c r="L363" s="74"/>
      <c r="M363" s="74"/>
      <c r="N363" s="74"/>
      <c r="O363" s="74"/>
      <c r="P363" s="74"/>
      <c r="Q363" s="74"/>
      <c r="R363" s="74"/>
      <c r="S363" s="74"/>
      <c r="T363" s="74"/>
      <c r="U363" s="74"/>
      <c r="V363" s="74"/>
      <c r="W363" s="74"/>
      <c r="X363" s="74"/>
      <c r="Y363" s="74"/>
      <c r="Z363" s="74"/>
      <c r="AA363" s="74"/>
      <c r="AB363" s="74"/>
      <c r="AC363" s="74"/>
      <c r="AD363" s="74"/>
      <c r="AE363" s="74"/>
      <c r="AF363" s="74"/>
      <c r="AG363" s="74"/>
      <c r="AH363" s="74"/>
      <c r="AI363" s="74"/>
      <c r="AJ363" s="74"/>
      <c r="AK363" s="74"/>
      <c r="AL363" s="74"/>
      <c r="AM363" s="74"/>
      <c r="AN363" s="74"/>
      <c r="AO363" s="75"/>
    </row>
    <row r="364" spans="1:41">
      <c r="A364" s="24">
        <v>81</v>
      </c>
      <c r="B364" s="3">
        <v>313</v>
      </c>
      <c r="C364" s="4">
        <v>1601</v>
      </c>
      <c r="D364" s="5" t="s">
        <v>526</v>
      </c>
      <c r="E364" s="6" t="s">
        <v>527</v>
      </c>
      <c r="F364" s="73"/>
      <c r="G364" s="74"/>
      <c r="H364" s="74"/>
      <c r="I364" s="74"/>
      <c r="J364" s="74"/>
      <c r="K364" s="74"/>
      <c r="L364" s="74"/>
      <c r="M364" s="74"/>
      <c r="N364" s="74"/>
      <c r="O364" s="74"/>
      <c r="P364" s="74"/>
      <c r="Q364" s="74"/>
      <c r="R364" s="74"/>
      <c r="S364" s="74"/>
      <c r="T364" s="74"/>
      <c r="U364" s="74"/>
      <c r="V364" s="74"/>
      <c r="W364" s="74"/>
      <c r="X364" s="74"/>
      <c r="Y364" s="74"/>
      <c r="Z364" s="74"/>
      <c r="AA364" s="74"/>
      <c r="AB364" s="74"/>
      <c r="AC364" s="74"/>
      <c r="AD364" s="74"/>
      <c r="AE364" s="74"/>
      <c r="AF364" s="74"/>
      <c r="AG364" s="74"/>
      <c r="AH364" s="74"/>
      <c r="AI364" s="74"/>
      <c r="AJ364" s="74"/>
      <c r="AK364" s="74"/>
      <c r="AL364" s="74"/>
      <c r="AM364" s="74"/>
      <c r="AN364" s="74"/>
      <c r="AO364" s="75"/>
    </row>
    <row r="365" spans="1:41">
      <c r="A365" s="24">
        <v>82</v>
      </c>
      <c r="B365" s="3">
        <v>319</v>
      </c>
      <c r="C365" s="4">
        <v>655</v>
      </c>
      <c r="D365" s="5" t="s">
        <v>528</v>
      </c>
      <c r="E365" s="6" t="s">
        <v>529</v>
      </c>
      <c r="F365" s="73"/>
      <c r="G365" s="74"/>
      <c r="H365" s="74"/>
      <c r="I365" s="74"/>
      <c r="J365" s="74"/>
      <c r="K365" s="74"/>
      <c r="L365" s="74"/>
      <c r="M365" s="74"/>
      <c r="N365" s="74"/>
      <c r="O365" s="74"/>
      <c r="P365" s="74"/>
      <c r="Q365" s="74"/>
      <c r="R365" s="74"/>
      <c r="S365" s="74"/>
      <c r="T365" s="74"/>
      <c r="U365" s="74"/>
      <c r="V365" s="74"/>
      <c r="W365" s="74"/>
      <c r="X365" s="74"/>
      <c r="Y365" s="74"/>
      <c r="Z365" s="74"/>
      <c r="AA365" s="74"/>
      <c r="AB365" s="74"/>
      <c r="AC365" s="74"/>
      <c r="AD365" s="74"/>
      <c r="AE365" s="74"/>
      <c r="AF365" s="74"/>
      <c r="AG365" s="74"/>
      <c r="AH365" s="74"/>
      <c r="AI365" s="74"/>
      <c r="AJ365" s="74"/>
      <c r="AK365" s="74"/>
      <c r="AL365" s="74"/>
      <c r="AM365" s="74"/>
      <c r="AN365" s="74"/>
      <c r="AO365" s="75"/>
    </row>
    <row r="366" spans="1:41">
      <c r="A366" s="24">
        <v>83</v>
      </c>
      <c r="B366" s="3">
        <v>325</v>
      </c>
      <c r="C366" s="4">
        <v>928</v>
      </c>
      <c r="D366" s="5" t="s">
        <v>530</v>
      </c>
      <c r="E366" s="6" t="s">
        <v>531</v>
      </c>
      <c r="F366" s="73"/>
      <c r="G366" s="74"/>
      <c r="H366" s="74"/>
      <c r="I366" s="74"/>
      <c r="J366" s="74"/>
      <c r="K366" s="74"/>
      <c r="L366" s="74"/>
      <c r="M366" s="74"/>
      <c r="N366" s="74"/>
      <c r="O366" s="74"/>
      <c r="P366" s="74"/>
      <c r="Q366" s="74"/>
      <c r="R366" s="74"/>
      <c r="S366" s="74"/>
      <c r="T366" s="74"/>
      <c r="U366" s="74"/>
      <c r="V366" s="74"/>
      <c r="W366" s="74"/>
      <c r="X366" s="74"/>
      <c r="Y366" s="74"/>
      <c r="Z366" s="74"/>
      <c r="AA366" s="74"/>
      <c r="AB366" s="74"/>
      <c r="AC366" s="74"/>
      <c r="AD366" s="74"/>
      <c r="AE366" s="74"/>
      <c r="AF366" s="74"/>
      <c r="AG366" s="74"/>
      <c r="AH366" s="74"/>
      <c r="AI366" s="74"/>
      <c r="AJ366" s="74"/>
      <c r="AK366" s="74"/>
      <c r="AL366" s="74"/>
      <c r="AM366" s="74"/>
      <c r="AN366" s="74"/>
      <c r="AO366" s="75"/>
    </row>
    <row r="367" spans="1:41">
      <c r="A367" s="24">
        <v>84</v>
      </c>
      <c r="B367" s="3">
        <v>326</v>
      </c>
      <c r="C367" s="4">
        <v>250</v>
      </c>
      <c r="D367" s="5" t="s">
        <v>532</v>
      </c>
      <c r="E367" s="4">
        <v>1104667553</v>
      </c>
      <c r="F367" s="73"/>
      <c r="G367" s="74"/>
      <c r="H367" s="74"/>
      <c r="I367" s="74"/>
      <c r="J367" s="74"/>
      <c r="K367" s="74"/>
      <c r="L367" s="74"/>
      <c r="M367" s="74"/>
      <c r="N367" s="74"/>
      <c r="O367" s="74"/>
      <c r="P367" s="74"/>
      <c r="Q367" s="74"/>
      <c r="R367" s="74"/>
      <c r="S367" s="74"/>
      <c r="T367" s="74"/>
      <c r="U367" s="74"/>
      <c r="V367" s="74"/>
      <c r="W367" s="74"/>
      <c r="X367" s="74"/>
      <c r="Y367" s="74"/>
      <c r="Z367" s="74"/>
      <c r="AA367" s="74"/>
      <c r="AB367" s="74"/>
      <c r="AC367" s="74"/>
      <c r="AD367" s="74"/>
      <c r="AE367" s="74"/>
      <c r="AF367" s="74"/>
      <c r="AG367" s="74"/>
      <c r="AH367" s="74"/>
      <c r="AI367" s="74"/>
      <c r="AJ367" s="74"/>
      <c r="AK367" s="74"/>
      <c r="AL367" s="74"/>
      <c r="AM367" s="74"/>
      <c r="AN367" s="74"/>
      <c r="AO367" s="75"/>
    </row>
    <row r="368" spans="1:41">
      <c r="A368" s="24">
        <v>85</v>
      </c>
      <c r="B368" s="3">
        <v>327</v>
      </c>
      <c r="C368" s="4">
        <v>713</v>
      </c>
      <c r="D368" s="5" t="s">
        <v>533</v>
      </c>
      <c r="E368" s="6" t="s">
        <v>534</v>
      </c>
      <c r="F368" s="73"/>
      <c r="G368" s="74"/>
      <c r="H368" s="74"/>
      <c r="I368" s="74"/>
      <c r="J368" s="74"/>
      <c r="K368" s="74"/>
      <c r="L368" s="74"/>
      <c r="M368" s="74"/>
      <c r="N368" s="74"/>
      <c r="O368" s="74"/>
      <c r="P368" s="74"/>
      <c r="Q368" s="74"/>
      <c r="R368" s="74"/>
      <c r="S368" s="74"/>
      <c r="T368" s="74"/>
      <c r="U368" s="74"/>
      <c r="V368" s="74"/>
      <c r="W368" s="74"/>
      <c r="X368" s="74"/>
      <c r="Y368" s="74"/>
      <c r="Z368" s="74"/>
      <c r="AA368" s="74"/>
      <c r="AB368" s="74"/>
      <c r="AC368" s="74"/>
      <c r="AD368" s="74"/>
      <c r="AE368" s="74"/>
      <c r="AF368" s="74"/>
      <c r="AG368" s="74"/>
      <c r="AH368" s="74"/>
      <c r="AI368" s="74"/>
      <c r="AJ368" s="74"/>
      <c r="AK368" s="74"/>
      <c r="AL368" s="74"/>
      <c r="AM368" s="74"/>
      <c r="AN368" s="74"/>
      <c r="AO368" s="75"/>
    </row>
    <row r="369" spans="1:41">
      <c r="A369" s="24">
        <v>86</v>
      </c>
      <c r="B369" s="3">
        <v>328</v>
      </c>
      <c r="C369" s="4">
        <v>1741</v>
      </c>
      <c r="D369" s="5" t="s">
        <v>535</v>
      </c>
      <c r="E369" s="4">
        <v>1900791722</v>
      </c>
      <c r="F369" s="73"/>
      <c r="G369" s="74"/>
      <c r="H369" s="74"/>
      <c r="I369" s="74"/>
      <c r="J369" s="74"/>
      <c r="K369" s="74"/>
      <c r="L369" s="74"/>
      <c r="M369" s="74"/>
      <c r="N369" s="74"/>
      <c r="O369" s="74"/>
      <c r="P369" s="74"/>
      <c r="Q369" s="74"/>
      <c r="R369" s="74"/>
      <c r="S369" s="74"/>
      <c r="T369" s="74"/>
      <c r="U369" s="74"/>
      <c r="V369" s="74"/>
      <c r="W369" s="74"/>
      <c r="X369" s="74"/>
      <c r="Y369" s="74"/>
      <c r="Z369" s="74"/>
      <c r="AA369" s="74"/>
      <c r="AB369" s="74"/>
      <c r="AC369" s="74"/>
      <c r="AD369" s="74"/>
      <c r="AE369" s="74"/>
      <c r="AF369" s="74"/>
      <c r="AG369" s="74"/>
      <c r="AH369" s="74"/>
      <c r="AI369" s="74"/>
      <c r="AJ369" s="74"/>
      <c r="AK369" s="74"/>
      <c r="AL369" s="74"/>
      <c r="AM369" s="74"/>
      <c r="AN369" s="74"/>
      <c r="AO369" s="75"/>
    </row>
    <row r="370" spans="1:41">
      <c r="A370" s="24">
        <v>87</v>
      </c>
      <c r="B370" s="3">
        <v>335</v>
      </c>
      <c r="C370" s="4">
        <v>670</v>
      </c>
      <c r="D370" s="5" t="s">
        <v>536</v>
      </c>
      <c r="E370" s="6" t="s">
        <v>537</v>
      </c>
      <c r="F370" s="73"/>
      <c r="G370" s="74"/>
      <c r="H370" s="74"/>
      <c r="I370" s="74"/>
      <c r="J370" s="74"/>
      <c r="K370" s="74"/>
      <c r="L370" s="74"/>
      <c r="M370" s="74"/>
      <c r="N370" s="74"/>
      <c r="O370" s="74"/>
      <c r="P370" s="74"/>
      <c r="Q370" s="74"/>
      <c r="R370" s="74"/>
      <c r="S370" s="74"/>
      <c r="T370" s="74"/>
      <c r="U370" s="74"/>
      <c r="V370" s="74"/>
      <c r="W370" s="74"/>
      <c r="X370" s="74"/>
      <c r="Y370" s="74"/>
      <c r="Z370" s="74"/>
      <c r="AA370" s="74"/>
      <c r="AB370" s="74"/>
      <c r="AC370" s="74"/>
      <c r="AD370" s="74"/>
      <c r="AE370" s="74"/>
      <c r="AF370" s="74"/>
      <c r="AG370" s="74"/>
      <c r="AH370" s="74"/>
      <c r="AI370" s="74"/>
      <c r="AJ370" s="74"/>
      <c r="AK370" s="74"/>
      <c r="AL370" s="74"/>
      <c r="AM370" s="74"/>
      <c r="AN370" s="74"/>
      <c r="AO370" s="75"/>
    </row>
    <row r="371" spans="1:41">
      <c r="A371" s="24">
        <v>88</v>
      </c>
      <c r="B371" s="3">
        <v>337</v>
      </c>
      <c r="C371" s="4">
        <v>216</v>
      </c>
      <c r="D371" s="5" t="s">
        <v>538</v>
      </c>
      <c r="E371" s="6">
        <v>1105842635</v>
      </c>
      <c r="F371" s="73"/>
      <c r="G371" s="74"/>
      <c r="H371" s="74"/>
      <c r="I371" s="74"/>
      <c r="J371" s="74"/>
      <c r="K371" s="74"/>
      <c r="L371" s="74"/>
      <c r="M371" s="74"/>
      <c r="N371" s="74"/>
      <c r="O371" s="74"/>
      <c r="P371" s="74"/>
      <c r="Q371" s="74"/>
      <c r="R371" s="74"/>
      <c r="S371" s="74"/>
      <c r="T371" s="74"/>
      <c r="U371" s="74"/>
      <c r="V371" s="74"/>
      <c r="W371" s="74"/>
      <c r="X371" s="74"/>
      <c r="Y371" s="74"/>
      <c r="Z371" s="74"/>
      <c r="AA371" s="74"/>
      <c r="AB371" s="74"/>
      <c r="AC371" s="74"/>
      <c r="AD371" s="74"/>
      <c r="AE371" s="74"/>
      <c r="AF371" s="74"/>
      <c r="AG371" s="74"/>
      <c r="AH371" s="74"/>
      <c r="AI371" s="74"/>
      <c r="AJ371" s="74"/>
      <c r="AK371" s="74"/>
      <c r="AL371" s="74"/>
      <c r="AM371" s="74"/>
      <c r="AN371" s="74"/>
      <c r="AO371" s="75"/>
    </row>
    <row r="372" spans="1:41">
      <c r="A372" s="24">
        <v>89</v>
      </c>
      <c r="B372" s="3">
        <v>338</v>
      </c>
      <c r="C372" s="4">
        <v>1795</v>
      </c>
      <c r="D372" s="5" t="s">
        <v>539</v>
      </c>
      <c r="E372" s="6" t="s">
        <v>540</v>
      </c>
      <c r="F372" s="73"/>
      <c r="G372" s="74"/>
      <c r="H372" s="74"/>
      <c r="I372" s="74"/>
      <c r="J372" s="74"/>
      <c r="K372" s="74"/>
      <c r="L372" s="74"/>
      <c r="M372" s="74"/>
      <c r="N372" s="74"/>
      <c r="O372" s="74"/>
      <c r="P372" s="74"/>
      <c r="Q372" s="74"/>
      <c r="R372" s="74"/>
      <c r="S372" s="74"/>
      <c r="T372" s="74"/>
      <c r="U372" s="74"/>
      <c r="V372" s="74"/>
      <c r="W372" s="74"/>
      <c r="X372" s="74"/>
      <c r="Y372" s="74"/>
      <c r="Z372" s="74"/>
      <c r="AA372" s="74"/>
      <c r="AB372" s="74"/>
      <c r="AC372" s="74"/>
      <c r="AD372" s="74"/>
      <c r="AE372" s="74"/>
      <c r="AF372" s="74"/>
      <c r="AG372" s="74"/>
      <c r="AH372" s="74"/>
      <c r="AI372" s="74"/>
      <c r="AJ372" s="74"/>
      <c r="AK372" s="74"/>
      <c r="AL372" s="74"/>
      <c r="AM372" s="74"/>
      <c r="AN372" s="74"/>
      <c r="AO372" s="75"/>
    </row>
    <row r="373" spans="1:41">
      <c r="A373" s="24">
        <v>90</v>
      </c>
      <c r="B373" s="3">
        <v>345</v>
      </c>
      <c r="C373" s="4">
        <v>1476</v>
      </c>
      <c r="D373" s="5" t="s">
        <v>541</v>
      </c>
      <c r="E373" s="6" t="s">
        <v>542</v>
      </c>
      <c r="F373" s="73"/>
      <c r="G373" s="74"/>
      <c r="H373" s="74"/>
      <c r="I373" s="74"/>
      <c r="J373" s="74"/>
      <c r="K373" s="74"/>
      <c r="L373" s="74"/>
      <c r="M373" s="74"/>
      <c r="N373" s="74"/>
      <c r="O373" s="74"/>
      <c r="P373" s="74"/>
      <c r="Q373" s="74"/>
      <c r="R373" s="74"/>
      <c r="S373" s="74"/>
      <c r="T373" s="74"/>
      <c r="U373" s="74"/>
      <c r="V373" s="74"/>
      <c r="W373" s="74"/>
      <c r="X373" s="74"/>
      <c r="Y373" s="74"/>
      <c r="Z373" s="74"/>
      <c r="AA373" s="74"/>
      <c r="AB373" s="74"/>
      <c r="AC373" s="74"/>
      <c r="AD373" s="74"/>
      <c r="AE373" s="74"/>
      <c r="AF373" s="74"/>
      <c r="AG373" s="74"/>
      <c r="AH373" s="74"/>
      <c r="AI373" s="74"/>
      <c r="AJ373" s="74"/>
      <c r="AK373" s="74"/>
      <c r="AL373" s="74"/>
      <c r="AM373" s="74"/>
      <c r="AN373" s="74"/>
      <c r="AO373" s="75"/>
    </row>
    <row r="374" spans="1:41">
      <c r="A374" s="24">
        <v>91</v>
      </c>
      <c r="B374" s="3">
        <v>348</v>
      </c>
      <c r="C374" s="4">
        <v>716</v>
      </c>
      <c r="D374" s="5" t="s">
        <v>543</v>
      </c>
      <c r="E374" s="6" t="s">
        <v>544</v>
      </c>
      <c r="F374" s="73"/>
      <c r="G374" s="74"/>
      <c r="H374" s="74"/>
      <c r="I374" s="74"/>
      <c r="J374" s="74"/>
      <c r="K374" s="74"/>
      <c r="L374" s="74"/>
      <c r="M374" s="74"/>
      <c r="N374" s="74"/>
      <c r="O374" s="74"/>
      <c r="P374" s="74"/>
      <c r="Q374" s="74"/>
      <c r="R374" s="74"/>
      <c r="S374" s="74"/>
      <c r="T374" s="74"/>
      <c r="U374" s="74"/>
      <c r="V374" s="74"/>
      <c r="W374" s="74"/>
      <c r="X374" s="74"/>
      <c r="Y374" s="74"/>
      <c r="Z374" s="74"/>
      <c r="AA374" s="74"/>
      <c r="AB374" s="74"/>
      <c r="AC374" s="74"/>
      <c r="AD374" s="74"/>
      <c r="AE374" s="74"/>
      <c r="AF374" s="74"/>
      <c r="AG374" s="74"/>
      <c r="AH374" s="74"/>
      <c r="AI374" s="74"/>
      <c r="AJ374" s="74"/>
      <c r="AK374" s="74"/>
      <c r="AL374" s="74"/>
      <c r="AM374" s="74"/>
      <c r="AN374" s="74"/>
      <c r="AO374" s="75"/>
    </row>
    <row r="375" spans="1:41">
      <c r="A375" s="24">
        <v>92</v>
      </c>
      <c r="B375" s="3">
        <v>349</v>
      </c>
      <c r="C375" s="4">
        <v>931</v>
      </c>
      <c r="D375" s="5" t="s">
        <v>545</v>
      </c>
      <c r="E375" s="6" t="s">
        <v>546</v>
      </c>
      <c r="F375" s="73"/>
      <c r="G375" s="74"/>
      <c r="H375" s="74"/>
      <c r="I375" s="74"/>
      <c r="J375" s="74"/>
      <c r="K375" s="74"/>
      <c r="L375" s="74"/>
      <c r="M375" s="74"/>
      <c r="N375" s="74"/>
      <c r="O375" s="74"/>
      <c r="P375" s="74"/>
      <c r="Q375" s="74"/>
      <c r="R375" s="74"/>
      <c r="S375" s="74"/>
      <c r="T375" s="74"/>
      <c r="U375" s="74"/>
      <c r="V375" s="74"/>
      <c r="W375" s="74"/>
      <c r="X375" s="74"/>
      <c r="Y375" s="74"/>
      <c r="Z375" s="74"/>
      <c r="AA375" s="74"/>
      <c r="AB375" s="74"/>
      <c r="AC375" s="74"/>
      <c r="AD375" s="74"/>
      <c r="AE375" s="74"/>
      <c r="AF375" s="74"/>
      <c r="AG375" s="74"/>
      <c r="AH375" s="74"/>
      <c r="AI375" s="74"/>
      <c r="AJ375" s="74"/>
      <c r="AK375" s="74"/>
      <c r="AL375" s="74"/>
      <c r="AM375" s="74"/>
      <c r="AN375" s="74"/>
      <c r="AO375" s="75"/>
    </row>
    <row r="376" spans="1:41">
      <c r="A376" s="24">
        <v>93</v>
      </c>
      <c r="B376" s="3">
        <v>354</v>
      </c>
      <c r="C376" s="4">
        <v>1114</v>
      </c>
      <c r="D376" s="5" t="s">
        <v>547</v>
      </c>
      <c r="E376" s="4">
        <v>1150284097</v>
      </c>
      <c r="F376" s="73"/>
      <c r="G376" s="74"/>
      <c r="H376" s="74"/>
      <c r="I376" s="74"/>
      <c r="J376" s="74"/>
      <c r="K376" s="74"/>
      <c r="L376" s="74"/>
      <c r="M376" s="74"/>
      <c r="N376" s="74"/>
      <c r="O376" s="74"/>
      <c r="P376" s="74"/>
      <c r="Q376" s="74"/>
      <c r="R376" s="74"/>
      <c r="S376" s="74"/>
      <c r="T376" s="74"/>
      <c r="U376" s="74"/>
      <c r="V376" s="74"/>
      <c r="W376" s="74"/>
      <c r="X376" s="74"/>
      <c r="Y376" s="74"/>
      <c r="Z376" s="74"/>
      <c r="AA376" s="74"/>
      <c r="AB376" s="74"/>
      <c r="AC376" s="74"/>
      <c r="AD376" s="74"/>
      <c r="AE376" s="74"/>
      <c r="AF376" s="74"/>
      <c r="AG376" s="74"/>
      <c r="AH376" s="74"/>
      <c r="AI376" s="74"/>
      <c r="AJ376" s="74"/>
      <c r="AK376" s="74"/>
      <c r="AL376" s="74"/>
      <c r="AM376" s="74"/>
      <c r="AN376" s="74"/>
      <c r="AO376" s="75"/>
    </row>
    <row r="377" spans="1:41">
      <c r="A377" s="24">
        <v>94</v>
      </c>
      <c r="B377" s="3">
        <v>365</v>
      </c>
      <c r="C377" s="4">
        <v>1226</v>
      </c>
      <c r="D377" s="5" t="s">
        <v>548</v>
      </c>
      <c r="E377" s="6" t="s">
        <v>549</v>
      </c>
      <c r="F377" s="73"/>
      <c r="G377" s="74"/>
      <c r="H377" s="74"/>
      <c r="I377" s="74"/>
      <c r="J377" s="74"/>
      <c r="K377" s="74"/>
      <c r="L377" s="74"/>
      <c r="M377" s="74"/>
      <c r="N377" s="74"/>
      <c r="O377" s="74"/>
      <c r="P377" s="74"/>
      <c r="Q377" s="74"/>
      <c r="R377" s="74"/>
      <c r="S377" s="74"/>
      <c r="T377" s="74"/>
      <c r="U377" s="74"/>
      <c r="V377" s="74"/>
      <c r="W377" s="74"/>
      <c r="X377" s="74"/>
      <c r="Y377" s="74"/>
      <c r="Z377" s="74"/>
      <c r="AA377" s="74"/>
      <c r="AB377" s="74"/>
      <c r="AC377" s="74"/>
      <c r="AD377" s="74"/>
      <c r="AE377" s="74"/>
      <c r="AF377" s="74"/>
      <c r="AG377" s="74"/>
      <c r="AH377" s="74"/>
      <c r="AI377" s="74"/>
      <c r="AJ377" s="74"/>
      <c r="AK377" s="74"/>
      <c r="AL377" s="74"/>
      <c r="AM377" s="74"/>
      <c r="AN377" s="74"/>
      <c r="AO377" s="75"/>
    </row>
    <row r="378" spans="1:41">
      <c r="A378" s="24">
        <v>95</v>
      </c>
      <c r="B378" s="3">
        <v>369</v>
      </c>
      <c r="C378" s="4">
        <v>1811</v>
      </c>
      <c r="D378" s="5" t="s">
        <v>550</v>
      </c>
      <c r="E378" s="4">
        <v>1105990111</v>
      </c>
      <c r="F378" s="73"/>
      <c r="G378" s="74"/>
      <c r="H378" s="74"/>
      <c r="I378" s="74"/>
      <c r="J378" s="74"/>
      <c r="K378" s="74"/>
      <c r="L378" s="74"/>
      <c r="M378" s="74"/>
      <c r="N378" s="74"/>
      <c r="O378" s="74"/>
      <c r="P378" s="74"/>
      <c r="Q378" s="74"/>
      <c r="R378" s="74"/>
      <c r="S378" s="74"/>
      <c r="T378" s="74"/>
      <c r="U378" s="74"/>
      <c r="V378" s="74"/>
      <c r="W378" s="74"/>
      <c r="X378" s="74"/>
      <c r="Y378" s="74"/>
      <c r="Z378" s="74"/>
      <c r="AA378" s="74"/>
      <c r="AB378" s="74"/>
      <c r="AC378" s="74"/>
      <c r="AD378" s="74"/>
      <c r="AE378" s="74"/>
      <c r="AF378" s="74"/>
      <c r="AG378" s="74"/>
      <c r="AH378" s="74"/>
      <c r="AI378" s="74"/>
      <c r="AJ378" s="74"/>
      <c r="AK378" s="74"/>
      <c r="AL378" s="74"/>
      <c r="AM378" s="74"/>
      <c r="AN378" s="74"/>
      <c r="AO378" s="75"/>
    </row>
    <row r="379" spans="1:41">
      <c r="A379" s="24">
        <v>96</v>
      </c>
      <c r="B379" s="3">
        <v>371</v>
      </c>
      <c r="C379" s="4">
        <v>1161</v>
      </c>
      <c r="D379" s="5" t="s">
        <v>551</v>
      </c>
      <c r="E379" s="6" t="s">
        <v>552</v>
      </c>
      <c r="F379" s="76"/>
      <c r="G379" s="77"/>
      <c r="H379" s="77"/>
      <c r="I379" s="77"/>
      <c r="J379" s="77"/>
      <c r="K379" s="77"/>
      <c r="L379" s="77"/>
      <c r="M379" s="77"/>
      <c r="N379" s="77"/>
      <c r="O379" s="77"/>
      <c r="P379" s="77"/>
      <c r="Q379" s="77"/>
      <c r="R379" s="77"/>
      <c r="S379" s="77"/>
      <c r="T379" s="77"/>
      <c r="U379" s="77"/>
      <c r="V379" s="77"/>
      <c r="W379" s="77"/>
      <c r="X379" s="77"/>
      <c r="Y379" s="77"/>
      <c r="Z379" s="77"/>
      <c r="AA379" s="77"/>
      <c r="AB379" s="77"/>
      <c r="AC379" s="77"/>
      <c r="AD379" s="77"/>
      <c r="AE379" s="77"/>
      <c r="AF379" s="77"/>
      <c r="AG379" s="77"/>
      <c r="AH379" s="77"/>
      <c r="AI379" s="77"/>
      <c r="AJ379" s="77"/>
      <c r="AK379" s="77"/>
      <c r="AL379" s="77"/>
      <c r="AM379" s="77"/>
      <c r="AN379" s="77"/>
      <c r="AO379" s="78"/>
    </row>
  </sheetData>
  <mergeCells count="44">
    <mergeCell ref="A1:AO1"/>
    <mergeCell ref="A2:A5"/>
    <mergeCell ref="F2:K2"/>
    <mergeCell ref="F3:K3"/>
    <mergeCell ref="L2:V2"/>
    <mergeCell ref="L3:V3"/>
    <mergeCell ref="L4:N4"/>
    <mergeCell ref="P4:Q4"/>
    <mergeCell ref="U4:V4"/>
    <mergeCell ref="R4:T4"/>
    <mergeCell ref="B2:E2"/>
    <mergeCell ref="B3:B5"/>
    <mergeCell ref="C3:C5"/>
    <mergeCell ref="D3:D5"/>
    <mergeCell ref="E3:E5"/>
    <mergeCell ref="W2:AB2"/>
    <mergeCell ref="W3:AB3"/>
    <mergeCell ref="G4:G5"/>
    <mergeCell ref="I4:I5"/>
    <mergeCell ref="O4:O5"/>
    <mergeCell ref="X4:X5"/>
    <mergeCell ref="Z4:Z5"/>
    <mergeCell ref="AA4:AB4"/>
    <mergeCell ref="AN2:AO2"/>
    <mergeCell ref="AN3:AN4"/>
    <mergeCell ref="AO3:AO5"/>
    <mergeCell ref="AG4:AH4"/>
    <mergeCell ref="AC2:AM2"/>
    <mergeCell ref="AC3:AM3"/>
    <mergeCell ref="AL4:AM4"/>
    <mergeCell ref="AI4:AK4"/>
    <mergeCell ref="AC4:AE4"/>
    <mergeCell ref="R254:T254"/>
    <mergeCell ref="R271:S271"/>
    <mergeCell ref="R272:S272"/>
    <mergeCell ref="F284:AO379"/>
    <mergeCell ref="AF4:AF5"/>
    <mergeCell ref="J4:K4"/>
    <mergeCell ref="I283:AO283"/>
    <mergeCell ref="R228:T228"/>
    <mergeCell ref="R231:T231"/>
    <mergeCell ref="R181:T181"/>
    <mergeCell ref="R10:V10"/>
    <mergeCell ref="R249:T24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O181"/>
  <sheetViews>
    <sheetView tabSelected="1" workbookViewId="0">
      <selection sqref="A1:AN1"/>
    </sheetView>
  </sheetViews>
  <sheetFormatPr baseColWidth="10" defaultRowHeight="15.75"/>
  <cols>
    <col min="1" max="1" width="4.85546875" bestFit="1" customWidth="1"/>
    <col min="2" max="2" width="9.42578125" customWidth="1"/>
    <col min="3" max="3" width="47.7109375" bestFit="1" customWidth="1"/>
    <col min="4" max="4" width="13.5703125" customWidth="1"/>
    <col min="5" max="7" width="11.42578125" hidden="1" customWidth="1"/>
    <col min="8" max="8" width="11.42578125" customWidth="1"/>
    <col min="9" max="9" width="11.42578125" hidden="1" customWidth="1"/>
    <col min="10" max="10" width="11.42578125" customWidth="1"/>
    <col min="11" max="12" width="11.42578125" hidden="1" customWidth="1"/>
    <col min="13" max="13" width="14" hidden="1" customWidth="1"/>
    <col min="14" max="16" width="11.42578125" hidden="1" customWidth="1"/>
    <col min="17" max="18" width="11.42578125" customWidth="1"/>
    <col min="19" max="19" width="14" customWidth="1"/>
    <col min="20" max="20" width="13" hidden="1" customWidth="1"/>
    <col min="21" max="21" width="14.42578125" customWidth="1"/>
    <col min="22" max="24" width="11.42578125" hidden="1" customWidth="1"/>
    <col min="25" max="25" width="11.42578125" customWidth="1"/>
    <col min="26" max="26" width="13" hidden="1" customWidth="1"/>
    <col min="27" max="27" width="11.42578125" customWidth="1"/>
    <col min="28" max="33" width="11.42578125" hidden="1" customWidth="1"/>
    <col min="36" max="36" width="11.42578125" customWidth="1"/>
    <col min="37" max="37" width="13" hidden="1" customWidth="1"/>
    <col min="39" max="39" width="13.42578125" style="67" hidden="1" customWidth="1"/>
    <col min="40" max="40" width="11.42578125" style="67"/>
    <col min="41" max="41" width="12.85546875" style="64" customWidth="1"/>
  </cols>
  <sheetData>
    <row r="1" spans="1:41" ht="27" thickBot="1">
      <c r="A1" s="88" t="s">
        <v>806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9"/>
      <c r="AO1" s="43"/>
    </row>
    <row r="2" spans="1:41" ht="15" customHeight="1">
      <c r="A2" s="90" t="s">
        <v>0</v>
      </c>
      <c r="B2" s="91"/>
      <c r="C2" s="91"/>
      <c r="D2" s="91"/>
      <c r="E2" s="92" t="s">
        <v>1</v>
      </c>
      <c r="F2" s="92"/>
      <c r="G2" s="92"/>
      <c r="H2" s="92"/>
      <c r="I2" s="92"/>
      <c r="J2" s="92"/>
      <c r="K2" s="91" t="s">
        <v>2</v>
      </c>
      <c r="L2" s="91"/>
      <c r="M2" s="91"/>
      <c r="N2" s="91"/>
      <c r="O2" s="91"/>
      <c r="P2" s="91"/>
      <c r="Q2" s="91"/>
      <c r="R2" s="91"/>
      <c r="S2" s="91"/>
      <c r="T2" s="91"/>
      <c r="U2" s="91"/>
      <c r="V2" s="91" t="s">
        <v>3</v>
      </c>
      <c r="W2" s="91"/>
      <c r="X2" s="91"/>
      <c r="Y2" s="91"/>
      <c r="Z2" s="91"/>
      <c r="AA2" s="91"/>
      <c r="AB2" s="91" t="s">
        <v>4</v>
      </c>
      <c r="AC2" s="91"/>
      <c r="AD2" s="91"/>
      <c r="AE2" s="91"/>
      <c r="AF2" s="91"/>
      <c r="AG2" s="91"/>
      <c r="AH2" s="91"/>
      <c r="AI2" s="91"/>
      <c r="AJ2" s="91"/>
      <c r="AK2" s="91"/>
      <c r="AL2" s="91"/>
      <c r="AM2" s="93" t="s">
        <v>559</v>
      </c>
      <c r="AN2" s="94"/>
      <c r="AO2" s="84" t="s">
        <v>560</v>
      </c>
    </row>
    <row r="3" spans="1:41" ht="15" customHeight="1">
      <c r="A3" s="87" t="s">
        <v>7</v>
      </c>
      <c r="B3" s="79" t="s">
        <v>8</v>
      </c>
      <c r="C3" s="80" t="s">
        <v>9</v>
      </c>
      <c r="D3" s="80" t="s">
        <v>10</v>
      </c>
      <c r="E3" s="81" t="s">
        <v>561</v>
      </c>
      <c r="F3" s="81"/>
      <c r="G3" s="81"/>
      <c r="H3" s="81"/>
      <c r="I3" s="81"/>
      <c r="J3" s="81"/>
      <c r="K3" s="81" t="s">
        <v>562</v>
      </c>
      <c r="L3" s="81"/>
      <c r="M3" s="81"/>
      <c r="N3" s="81"/>
      <c r="O3" s="81"/>
      <c r="P3" s="81"/>
      <c r="Q3" s="81"/>
      <c r="R3" s="81"/>
      <c r="S3" s="81"/>
      <c r="T3" s="81"/>
      <c r="U3" s="81"/>
      <c r="V3" s="81" t="s">
        <v>563</v>
      </c>
      <c r="W3" s="81"/>
      <c r="X3" s="81"/>
      <c r="Y3" s="81"/>
      <c r="Z3" s="81"/>
      <c r="AA3" s="81"/>
      <c r="AB3" s="81" t="s">
        <v>564</v>
      </c>
      <c r="AC3" s="81"/>
      <c r="AD3" s="81"/>
      <c r="AE3" s="81"/>
      <c r="AF3" s="81"/>
      <c r="AG3" s="81"/>
      <c r="AH3" s="81"/>
      <c r="AI3" s="81"/>
      <c r="AJ3" s="81"/>
      <c r="AK3" s="81"/>
      <c r="AL3" s="81"/>
      <c r="AM3" s="95"/>
      <c r="AN3" s="96"/>
      <c r="AO3" s="85"/>
    </row>
    <row r="4" spans="1:41" ht="15.75" customHeight="1">
      <c r="A4" s="87"/>
      <c r="B4" s="79"/>
      <c r="C4" s="80"/>
      <c r="D4" s="80"/>
      <c r="E4" s="11" t="s">
        <v>17</v>
      </c>
      <c r="F4" s="79" t="s">
        <v>18</v>
      </c>
      <c r="G4" s="11" t="s">
        <v>19</v>
      </c>
      <c r="H4" s="79" t="s">
        <v>20</v>
      </c>
      <c r="I4" s="80" t="s">
        <v>21</v>
      </c>
      <c r="J4" s="80"/>
      <c r="K4" s="79" t="s">
        <v>17</v>
      </c>
      <c r="L4" s="79"/>
      <c r="M4" s="79"/>
      <c r="N4" s="79" t="s">
        <v>22</v>
      </c>
      <c r="O4" s="79" t="s">
        <v>19</v>
      </c>
      <c r="P4" s="79"/>
      <c r="Q4" s="79" t="s">
        <v>23</v>
      </c>
      <c r="R4" s="79"/>
      <c r="S4" s="79"/>
      <c r="T4" s="80" t="s">
        <v>21</v>
      </c>
      <c r="U4" s="80"/>
      <c r="V4" s="11" t="s">
        <v>17</v>
      </c>
      <c r="W4" s="79" t="s">
        <v>18</v>
      </c>
      <c r="X4" s="11" t="s">
        <v>19</v>
      </c>
      <c r="Y4" s="79" t="s">
        <v>24</v>
      </c>
      <c r="Z4" s="80" t="s">
        <v>21</v>
      </c>
      <c r="AA4" s="80"/>
      <c r="AB4" s="79" t="s">
        <v>17</v>
      </c>
      <c r="AC4" s="79"/>
      <c r="AD4" s="79"/>
      <c r="AE4" s="79" t="s">
        <v>22</v>
      </c>
      <c r="AF4" s="79" t="s">
        <v>19</v>
      </c>
      <c r="AG4" s="79"/>
      <c r="AH4" s="79" t="s">
        <v>23</v>
      </c>
      <c r="AI4" s="79"/>
      <c r="AJ4" s="79"/>
      <c r="AK4" s="80" t="s">
        <v>21</v>
      </c>
      <c r="AL4" s="80"/>
      <c r="AM4" s="97"/>
      <c r="AN4" s="98"/>
      <c r="AO4" s="86"/>
    </row>
    <row r="5" spans="1:41">
      <c r="A5" s="87"/>
      <c r="B5" s="79"/>
      <c r="C5" s="80"/>
      <c r="D5" s="80"/>
      <c r="E5" s="11" t="s">
        <v>20</v>
      </c>
      <c r="F5" s="79"/>
      <c r="G5" s="11" t="s">
        <v>20</v>
      </c>
      <c r="H5" s="79"/>
      <c r="I5" s="12" t="s">
        <v>565</v>
      </c>
      <c r="J5" s="13" t="s">
        <v>566</v>
      </c>
      <c r="K5" s="11" t="s">
        <v>27</v>
      </c>
      <c r="L5" s="11" t="s">
        <v>28</v>
      </c>
      <c r="M5" s="14" t="s">
        <v>29</v>
      </c>
      <c r="N5" s="79"/>
      <c r="O5" s="11" t="s">
        <v>28</v>
      </c>
      <c r="P5" s="11" t="s">
        <v>27</v>
      </c>
      <c r="Q5" s="11" t="s">
        <v>27</v>
      </c>
      <c r="R5" s="11" t="s">
        <v>28</v>
      </c>
      <c r="S5" s="14" t="s">
        <v>29</v>
      </c>
      <c r="T5" s="12" t="s">
        <v>30</v>
      </c>
      <c r="U5" s="13" t="s">
        <v>31</v>
      </c>
      <c r="V5" s="11" t="s">
        <v>32</v>
      </c>
      <c r="W5" s="79"/>
      <c r="X5" s="11" t="s">
        <v>32</v>
      </c>
      <c r="Y5" s="79"/>
      <c r="Z5" s="12" t="s">
        <v>25</v>
      </c>
      <c r="AA5" s="13" t="s">
        <v>26</v>
      </c>
      <c r="AB5" s="11" t="s">
        <v>27</v>
      </c>
      <c r="AC5" s="11" t="s">
        <v>28</v>
      </c>
      <c r="AD5" s="14" t="s">
        <v>29</v>
      </c>
      <c r="AE5" s="79"/>
      <c r="AF5" s="11" t="s">
        <v>28</v>
      </c>
      <c r="AG5" s="11" t="s">
        <v>27</v>
      </c>
      <c r="AH5" s="11" t="s">
        <v>27</v>
      </c>
      <c r="AI5" s="11" t="s">
        <v>28</v>
      </c>
      <c r="AJ5" s="14" t="s">
        <v>29</v>
      </c>
      <c r="AK5" s="12" t="s">
        <v>30</v>
      </c>
      <c r="AL5" s="13" t="s">
        <v>31</v>
      </c>
      <c r="AM5" s="44" t="s">
        <v>33</v>
      </c>
      <c r="AN5" s="44" t="s">
        <v>567</v>
      </c>
      <c r="AO5" s="45"/>
    </row>
    <row r="6" spans="1:41">
      <c r="A6" s="46">
        <v>1</v>
      </c>
      <c r="B6" s="47">
        <v>228</v>
      </c>
      <c r="C6" s="48" t="s">
        <v>568</v>
      </c>
      <c r="D6" s="49" t="s">
        <v>569</v>
      </c>
      <c r="E6" s="1">
        <v>40</v>
      </c>
      <c r="F6" s="1" t="s">
        <v>36</v>
      </c>
      <c r="G6" s="1">
        <f t="shared" ref="G6:G69" si="0">(E6*70)/100</f>
        <v>28</v>
      </c>
      <c r="H6" s="1">
        <v>26</v>
      </c>
      <c r="I6" s="25">
        <f t="shared" ref="I6:I69" si="1">(H6*100)/E6</f>
        <v>65</v>
      </c>
      <c r="J6" s="25">
        <f t="shared" ref="J6:J69" si="2">(4*I6)/100</f>
        <v>2.6</v>
      </c>
      <c r="K6" s="1">
        <v>4</v>
      </c>
      <c r="L6" s="1">
        <v>48</v>
      </c>
      <c r="M6" s="1">
        <f t="shared" ref="M6:M69" si="3">(K6*60)+L6</f>
        <v>288</v>
      </c>
      <c r="N6" s="1" t="s">
        <v>37</v>
      </c>
      <c r="O6" s="1">
        <f t="shared" ref="O6:O69" si="4">M6+((M6*30)/100)</f>
        <v>374.4</v>
      </c>
      <c r="P6" s="1">
        <f t="shared" ref="P6:P69" si="5">O6/60</f>
        <v>6.2399999999999993</v>
      </c>
      <c r="Q6" s="24">
        <v>0</v>
      </c>
      <c r="R6" s="24">
        <v>0</v>
      </c>
      <c r="S6" s="1">
        <f t="shared" ref="S6:S69" si="6">(Q6*60)+R6</f>
        <v>0</v>
      </c>
      <c r="T6" s="25">
        <v>0</v>
      </c>
      <c r="U6" s="25">
        <f t="shared" ref="U6:U69" si="7">(6*T6)/150</f>
        <v>0</v>
      </c>
      <c r="V6" s="1">
        <v>38</v>
      </c>
      <c r="W6" s="1" t="s">
        <v>38</v>
      </c>
      <c r="X6" s="1">
        <v>27</v>
      </c>
      <c r="Y6" s="1">
        <v>15</v>
      </c>
      <c r="Z6" s="25">
        <f t="shared" ref="Z6:Z69" si="8">(Y6*100)/V6</f>
        <v>39.473684210526315</v>
      </c>
      <c r="AA6" s="25">
        <f t="shared" ref="AA6:AA69" si="9">(4*Z6)/100</f>
        <v>1.5789473684210527</v>
      </c>
      <c r="AB6" s="1">
        <v>13</v>
      </c>
      <c r="AC6" s="1">
        <v>0</v>
      </c>
      <c r="AD6" s="1">
        <f t="shared" ref="AD6:AD69" si="10">(AB6*60)+AC6</f>
        <v>780</v>
      </c>
      <c r="AE6" s="1">
        <v>2400</v>
      </c>
      <c r="AF6" s="1">
        <f t="shared" ref="AF6:AF69" si="11">AD6+((AD6*30)/100)</f>
        <v>1014</v>
      </c>
      <c r="AG6" s="1">
        <f t="shared" ref="AG6:AG69" si="12">AF6/60</f>
        <v>16.899999999999999</v>
      </c>
      <c r="AH6" s="24">
        <v>20</v>
      </c>
      <c r="AI6" s="24">
        <v>24</v>
      </c>
      <c r="AJ6" s="1">
        <f t="shared" ref="AJ6:AJ69" si="13">(60*AH6)+AI6</f>
        <v>1224</v>
      </c>
      <c r="AK6" s="25">
        <f t="shared" ref="AK6:AK69" si="14">150+((150-((AJ6*150)/AD6)))</f>
        <v>64.615384615384613</v>
      </c>
      <c r="AL6" s="25">
        <f t="shared" ref="AL6:AL69" si="15">(6*AK6)/150</f>
        <v>2.5846153846153843</v>
      </c>
      <c r="AM6" s="17">
        <f t="shared" ref="AM6:AM69" si="16">I6+T6+Z6+AK6</f>
        <v>169.08906882591094</v>
      </c>
      <c r="AN6" s="17">
        <f t="shared" ref="AN6:AN69" si="17">(J6+U6+AA6+AL6)</f>
        <v>6.7635627530364371</v>
      </c>
      <c r="AO6" s="50" t="str">
        <f>IF(AN6&gt;14,"IDONEO","NO IDONEO")</f>
        <v>NO IDONEO</v>
      </c>
    </row>
    <row r="7" spans="1:41" s="9" customFormat="1">
      <c r="A7" s="46">
        <v>2</v>
      </c>
      <c r="B7" s="47">
        <v>441</v>
      </c>
      <c r="C7" s="48" t="s">
        <v>570</v>
      </c>
      <c r="D7" s="49">
        <v>1105361180</v>
      </c>
      <c r="E7" s="1">
        <v>40</v>
      </c>
      <c r="F7" s="1" t="s">
        <v>36</v>
      </c>
      <c r="G7" s="1">
        <f t="shared" si="0"/>
        <v>28</v>
      </c>
      <c r="H7" s="1">
        <v>9</v>
      </c>
      <c r="I7" s="25">
        <f t="shared" si="1"/>
        <v>22.5</v>
      </c>
      <c r="J7" s="25">
        <f t="shared" si="2"/>
        <v>0.9</v>
      </c>
      <c r="K7" s="1">
        <v>4</v>
      </c>
      <c r="L7" s="1">
        <v>48</v>
      </c>
      <c r="M7" s="1">
        <f t="shared" si="3"/>
        <v>288</v>
      </c>
      <c r="N7" s="1" t="s">
        <v>37</v>
      </c>
      <c r="O7" s="1">
        <f t="shared" si="4"/>
        <v>374.4</v>
      </c>
      <c r="P7" s="1">
        <f t="shared" si="5"/>
        <v>6.2399999999999993</v>
      </c>
      <c r="Q7" s="24">
        <v>0</v>
      </c>
      <c r="R7" s="24">
        <v>0</v>
      </c>
      <c r="S7" s="1">
        <f t="shared" si="6"/>
        <v>0</v>
      </c>
      <c r="T7" s="25">
        <v>0</v>
      </c>
      <c r="U7" s="25">
        <f t="shared" si="7"/>
        <v>0</v>
      </c>
      <c r="V7" s="1">
        <v>38</v>
      </c>
      <c r="W7" s="1" t="s">
        <v>38</v>
      </c>
      <c r="X7" s="1">
        <v>27</v>
      </c>
      <c r="Y7" s="1">
        <v>6</v>
      </c>
      <c r="Z7" s="25">
        <f t="shared" si="8"/>
        <v>15.789473684210526</v>
      </c>
      <c r="AA7" s="25">
        <f t="shared" si="9"/>
        <v>0.63157894736842102</v>
      </c>
      <c r="AB7" s="1">
        <v>13</v>
      </c>
      <c r="AC7" s="1">
        <v>0</v>
      </c>
      <c r="AD7" s="1">
        <f t="shared" si="10"/>
        <v>780</v>
      </c>
      <c r="AE7" s="1">
        <v>2400</v>
      </c>
      <c r="AF7" s="1">
        <f t="shared" si="11"/>
        <v>1014</v>
      </c>
      <c r="AG7" s="1">
        <f t="shared" si="12"/>
        <v>16.899999999999999</v>
      </c>
      <c r="AH7" s="24">
        <v>0</v>
      </c>
      <c r="AI7" s="24">
        <v>0</v>
      </c>
      <c r="AJ7" s="1">
        <f t="shared" si="13"/>
        <v>0</v>
      </c>
      <c r="AK7" s="25">
        <v>0</v>
      </c>
      <c r="AL7" s="25">
        <f t="shared" si="15"/>
        <v>0</v>
      </c>
      <c r="AM7" s="17">
        <f t="shared" si="16"/>
        <v>38.289473684210527</v>
      </c>
      <c r="AN7" s="17">
        <f t="shared" si="17"/>
        <v>1.5315789473684212</v>
      </c>
      <c r="AO7" s="50" t="str">
        <f t="shared" ref="AO7:AO70" si="18">IF(AN7&gt;14,"IDONEO","NO IDONEO")</f>
        <v>NO IDONEO</v>
      </c>
    </row>
    <row r="8" spans="1:41">
      <c r="A8" s="46">
        <v>3</v>
      </c>
      <c r="B8" s="47">
        <v>1439</v>
      </c>
      <c r="C8" s="48" t="s">
        <v>571</v>
      </c>
      <c r="D8" s="47">
        <v>1105238339</v>
      </c>
      <c r="E8" s="1">
        <v>40</v>
      </c>
      <c r="F8" s="1" t="s">
        <v>36</v>
      </c>
      <c r="G8" s="1">
        <f t="shared" si="0"/>
        <v>28</v>
      </c>
      <c r="H8" s="1">
        <v>20</v>
      </c>
      <c r="I8" s="25">
        <f t="shared" si="1"/>
        <v>50</v>
      </c>
      <c r="J8" s="25">
        <f t="shared" si="2"/>
        <v>2</v>
      </c>
      <c r="K8" s="1">
        <v>4</v>
      </c>
      <c r="L8" s="1">
        <v>48</v>
      </c>
      <c r="M8" s="1">
        <f t="shared" si="3"/>
        <v>288</v>
      </c>
      <c r="N8" s="1" t="s">
        <v>37</v>
      </c>
      <c r="O8" s="1">
        <f t="shared" si="4"/>
        <v>374.4</v>
      </c>
      <c r="P8" s="1">
        <f t="shared" si="5"/>
        <v>6.2399999999999993</v>
      </c>
      <c r="Q8" s="24">
        <v>0</v>
      </c>
      <c r="R8" s="24">
        <v>0</v>
      </c>
      <c r="S8" s="1">
        <f t="shared" si="6"/>
        <v>0</v>
      </c>
      <c r="T8" s="25">
        <v>0</v>
      </c>
      <c r="U8" s="25">
        <f t="shared" si="7"/>
        <v>0</v>
      </c>
      <c r="V8" s="1">
        <v>38</v>
      </c>
      <c r="W8" s="1" t="s">
        <v>38</v>
      </c>
      <c r="X8" s="1">
        <v>27</v>
      </c>
      <c r="Y8" s="1">
        <v>12</v>
      </c>
      <c r="Z8" s="25">
        <f t="shared" si="8"/>
        <v>31.578947368421051</v>
      </c>
      <c r="AA8" s="25">
        <f t="shared" si="9"/>
        <v>1.263157894736842</v>
      </c>
      <c r="AB8" s="1">
        <v>13</v>
      </c>
      <c r="AC8" s="1">
        <v>0</v>
      </c>
      <c r="AD8" s="1">
        <f t="shared" si="10"/>
        <v>780</v>
      </c>
      <c r="AE8" s="1">
        <v>2400</v>
      </c>
      <c r="AF8" s="1">
        <f t="shared" si="11"/>
        <v>1014</v>
      </c>
      <c r="AG8" s="1">
        <f t="shared" si="12"/>
        <v>16.899999999999999</v>
      </c>
      <c r="AH8" s="24">
        <v>13</v>
      </c>
      <c r="AI8" s="24">
        <v>0</v>
      </c>
      <c r="AJ8" s="1">
        <f t="shared" si="13"/>
        <v>780</v>
      </c>
      <c r="AK8" s="25">
        <f t="shared" si="14"/>
        <v>150</v>
      </c>
      <c r="AL8" s="25">
        <f t="shared" si="15"/>
        <v>6</v>
      </c>
      <c r="AM8" s="17">
        <f t="shared" si="16"/>
        <v>231.57894736842104</v>
      </c>
      <c r="AN8" s="17">
        <f t="shared" si="17"/>
        <v>9.2631578947368425</v>
      </c>
      <c r="AO8" s="50" t="str">
        <f t="shared" si="18"/>
        <v>NO IDONEO</v>
      </c>
    </row>
    <row r="9" spans="1:41">
      <c r="A9" s="46">
        <v>4</v>
      </c>
      <c r="B9" s="47">
        <v>1414</v>
      </c>
      <c r="C9" s="48" t="s">
        <v>572</v>
      </c>
      <c r="D9" s="49" t="s">
        <v>573</v>
      </c>
      <c r="E9" s="1">
        <v>40</v>
      </c>
      <c r="F9" s="1" t="s">
        <v>36</v>
      </c>
      <c r="G9" s="1">
        <f t="shared" si="0"/>
        <v>28</v>
      </c>
      <c r="H9" s="1">
        <v>8</v>
      </c>
      <c r="I9" s="25">
        <f t="shared" si="1"/>
        <v>20</v>
      </c>
      <c r="J9" s="25">
        <f t="shared" si="2"/>
        <v>0.8</v>
      </c>
      <c r="K9" s="1">
        <v>4</v>
      </c>
      <c r="L9" s="1">
        <v>48</v>
      </c>
      <c r="M9" s="1">
        <f t="shared" si="3"/>
        <v>288</v>
      </c>
      <c r="N9" s="1" t="s">
        <v>37</v>
      </c>
      <c r="O9" s="1">
        <f t="shared" si="4"/>
        <v>374.4</v>
      </c>
      <c r="P9" s="1">
        <f t="shared" si="5"/>
        <v>6.2399999999999993</v>
      </c>
      <c r="Q9" s="24">
        <v>0</v>
      </c>
      <c r="R9" s="24">
        <v>0</v>
      </c>
      <c r="S9" s="1">
        <f t="shared" si="6"/>
        <v>0</v>
      </c>
      <c r="T9" s="25">
        <v>0</v>
      </c>
      <c r="U9" s="25">
        <f t="shared" si="7"/>
        <v>0</v>
      </c>
      <c r="V9" s="1">
        <v>38</v>
      </c>
      <c r="W9" s="1" t="s">
        <v>38</v>
      </c>
      <c r="X9" s="1">
        <v>27</v>
      </c>
      <c r="Y9" s="1">
        <v>4</v>
      </c>
      <c r="Z9" s="25">
        <f t="shared" si="8"/>
        <v>10.526315789473685</v>
      </c>
      <c r="AA9" s="25">
        <f t="shared" si="9"/>
        <v>0.4210526315789474</v>
      </c>
      <c r="AB9" s="1">
        <v>13</v>
      </c>
      <c r="AC9" s="1">
        <v>0</v>
      </c>
      <c r="AD9" s="1">
        <f t="shared" si="10"/>
        <v>780</v>
      </c>
      <c r="AE9" s="1">
        <v>2400</v>
      </c>
      <c r="AF9" s="1">
        <f t="shared" si="11"/>
        <v>1014</v>
      </c>
      <c r="AG9" s="1">
        <f t="shared" si="12"/>
        <v>16.899999999999999</v>
      </c>
      <c r="AH9" s="24">
        <v>16</v>
      </c>
      <c r="AI9" s="24">
        <v>32</v>
      </c>
      <c r="AJ9" s="1">
        <f t="shared" si="13"/>
        <v>992</v>
      </c>
      <c r="AK9" s="25">
        <f t="shared" si="14"/>
        <v>109.23076923076923</v>
      </c>
      <c r="AL9" s="25">
        <f t="shared" si="15"/>
        <v>4.3692307692307688</v>
      </c>
      <c r="AM9" s="17">
        <f t="shared" si="16"/>
        <v>139.75708502024293</v>
      </c>
      <c r="AN9" s="17">
        <f t="shared" si="17"/>
        <v>5.5902834008097164</v>
      </c>
      <c r="AO9" s="50" t="str">
        <f t="shared" si="18"/>
        <v>NO IDONEO</v>
      </c>
    </row>
    <row r="10" spans="1:41">
      <c r="A10" s="46">
        <v>5</v>
      </c>
      <c r="B10" s="47">
        <v>1371</v>
      </c>
      <c r="C10" s="48" t="s">
        <v>574</v>
      </c>
      <c r="D10" s="47">
        <v>1105131310</v>
      </c>
      <c r="E10" s="1">
        <v>40</v>
      </c>
      <c r="F10" s="1" t="s">
        <v>36</v>
      </c>
      <c r="G10" s="1">
        <f t="shared" si="0"/>
        <v>28</v>
      </c>
      <c r="H10" s="1">
        <v>12</v>
      </c>
      <c r="I10" s="25">
        <f t="shared" si="1"/>
        <v>30</v>
      </c>
      <c r="J10" s="25">
        <f t="shared" si="2"/>
        <v>1.2</v>
      </c>
      <c r="K10" s="1">
        <v>4</v>
      </c>
      <c r="L10" s="1">
        <v>48</v>
      </c>
      <c r="M10" s="1">
        <f t="shared" si="3"/>
        <v>288</v>
      </c>
      <c r="N10" s="1" t="s">
        <v>37</v>
      </c>
      <c r="O10" s="1">
        <f t="shared" si="4"/>
        <v>374.4</v>
      </c>
      <c r="P10" s="1">
        <f t="shared" si="5"/>
        <v>6.2399999999999993</v>
      </c>
      <c r="Q10" s="24">
        <v>0</v>
      </c>
      <c r="R10" s="24">
        <v>0</v>
      </c>
      <c r="S10" s="1">
        <f t="shared" si="6"/>
        <v>0</v>
      </c>
      <c r="T10" s="25">
        <v>0</v>
      </c>
      <c r="U10" s="25">
        <f t="shared" si="7"/>
        <v>0</v>
      </c>
      <c r="V10" s="1">
        <v>38</v>
      </c>
      <c r="W10" s="1" t="s">
        <v>38</v>
      </c>
      <c r="X10" s="1">
        <v>27</v>
      </c>
      <c r="Y10" s="1">
        <v>0</v>
      </c>
      <c r="Z10" s="25">
        <f t="shared" si="8"/>
        <v>0</v>
      </c>
      <c r="AA10" s="25">
        <f t="shared" si="9"/>
        <v>0</v>
      </c>
      <c r="AB10" s="1">
        <v>13</v>
      </c>
      <c r="AC10" s="1">
        <v>0</v>
      </c>
      <c r="AD10" s="1">
        <f t="shared" si="10"/>
        <v>780</v>
      </c>
      <c r="AE10" s="1">
        <v>2400</v>
      </c>
      <c r="AF10" s="1">
        <f t="shared" si="11"/>
        <v>1014</v>
      </c>
      <c r="AG10" s="1">
        <f t="shared" si="12"/>
        <v>16.899999999999999</v>
      </c>
      <c r="AH10" s="24">
        <v>13</v>
      </c>
      <c r="AI10" s="24">
        <v>13</v>
      </c>
      <c r="AJ10" s="1">
        <f t="shared" si="13"/>
        <v>793</v>
      </c>
      <c r="AK10" s="25">
        <f t="shared" si="14"/>
        <v>147.5</v>
      </c>
      <c r="AL10" s="25">
        <f t="shared" si="15"/>
        <v>5.9</v>
      </c>
      <c r="AM10" s="17">
        <f t="shared" si="16"/>
        <v>177.5</v>
      </c>
      <c r="AN10" s="17">
        <f t="shared" si="17"/>
        <v>7.1000000000000005</v>
      </c>
      <c r="AO10" s="50" t="str">
        <f t="shared" si="18"/>
        <v>NO IDONEO</v>
      </c>
    </row>
    <row r="11" spans="1:41">
      <c r="A11" s="46">
        <v>6</v>
      </c>
      <c r="B11" s="47">
        <v>1338</v>
      </c>
      <c r="C11" s="48" t="s">
        <v>575</v>
      </c>
      <c r="D11" s="47">
        <v>1104533599</v>
      </c>
      <c r="E11" s="1">
        <v>40</v>
      </c>
      <c r="F11" s="1" t="s">
        <v>36</v>
      </c>
      <c r="G11" s="1">
        <f t="shared" si="0"/>
        <v>28</v>
      </c>
      <c r="H11" s="1">
        <v>14</v>
      </c>
      <c r="I11" s="25">
        <f t="shared" si="1"/>
        <v>35</v>
      </c>
      <c r="J11" s="25">
        <f t="shared" si="2"/>
        <v>1.4</v>
      </c>
      <c r="K11" s="1">
        <v>4</v>
      </c>
      <c r="L11" s="1">
        <v>48</v>
      </c>
      <c r="M11" s="1">
        <f t="shared" si="3"/>
        <v>288</v>
      </c>
      <c r="N11" s="1" t="s">
        <v>37</v>
      </c>
      <c r="O11" s="1">
        <f t="shared" si="4"/>
        <v>374.4</v>
      </c>
      <c r="P11" s="1">
        <f t="shared" si="5"/>
        <v>6.2399999999999993</v>
      </c>
      <c r="Q11" s="24">
        <v>0</v>
      </c>
      <c r="R11" s="24">
        <v>0</v>
      </c>
      <c r="S11" s="1">
        <f t="shared" si="6"/>
        <v>0</v>
      </c>
      <c r="T11" s="25">
        <v>0</v>
      </c>
      <c r="U11" s="25">
        <f t="shared" si="7"/>
        <v>0</v>
      </c>
      <c r="V11" s="1">
        <v>38</v>
      </c>
      <c r="W11" s="1" t="s">
        <v>38</v>
      </c>
      <c r="X11" s="1">
        <v>27</v>
      </c>
      <c r="Y11" s="1">
        <v>8</v>
      </c>
      <c r="Z11" s="25">
        <f t="shared" si="8"/>
        <v>21.05263157894737</v>
      </c>
      <c r="AA11" s="25">
        <f t="shared" si="9"/>
        <v>0.8421052631578948</v>
      </c>
      <c r="AB11" s="1">
        <v>13</v>
      </c>
      <c r="AC11" s="1">
        <v>0</v>
      </c>
      <c r="AD11" s="1">
        <f t="shared" si="10"/>
        <v>780</v>
      </c>
      <c r="AE11" s="1">
        <v>2400</v>
      </c>
      <c r="AF11" s="1">
        <f t="shared" si="11"/>
        <v>1014</v>
      </c>
      <c r="AG11" s="1">
        <f t="shared" si="12"/>
        <v>16.899999999999999</v>
      </c>
      <c r="AH11" s="24">
        <v>13</v>
      </c>
      <c r="AI11" s="24">
        <v>12</v>
      </c>
      <c r="AJ11" s="1">
        <f t="shared" si="13"/>
        <v>792</v>
      </c>
      <c r="AK11" s="25">
        <f t="shared" si="14"/>
        <v>147.69230769230768</v>
      </c>
      <c r="AL11" s="25">
        <f t="shared" si="15"/>
        <v>5.9076923076923071</v>
      </c>
      <c r="AM11" s="17">
        <f t="shared" si="16"/>
        <v>203.74493927125505</v>
      </c>
      <c r="AN11" s="17">
        <f t="shared" si="17"/>
        <v>8.1497975708502022</v>
      </c>
      <c r="AO11" s="50" t="str">
        <f t="shared" si="18"/>
        <v>NO IDONEO</v>
      </c>
    </row>
    <row r="12" spans="1:41">
      <c r="A12" s="46">
        <v>7</v>
      </c>
      <c r="B12" s="47">
        <v>1231</v>
      </c>
      <c r="C12" s="48" t="s">
        <v>576</v>
      </c>
      <c r="D12" s="49" t="s">
        <v>577</v>
      </c>
      <c r="E12" s="1">
        <v>40</v>
      </c>
      <c r="F12" s="1" t="s">
        <v>36</v>
      </c>
      <c r="G12" s="1">
        <f t="shared" si="0"/>
        <v>28</v>
      </c>
      <c r="H12" s="1">
        <v>16</v>
      </c>
      <c r="I12" s="25">
        <f t="shared" si="1"/>
        <v>40</v>
      </c>
      <c r="J12" s="25">
        <f t="shared" si="2"/>
        <v>1.6</v>
      </c>
      <c r="K12" s="1">
        <v>4</v>
      </c>
      <c r="L12" s="1">
        <v>48</v>
      </c>
      <c r="M12" s="1">
        <f t="shared" si="3"/>
        <v>288</v>
      </c>
      <c r="N12" s="1" t="s">
        <v>37</v>
      </c>
      <c r="O12" s="1">
        <f t="shared" si="4"/>
        <v>374.4</v>
      </c>
      <c r="P12" s="1">
        <f t="shared" si="5"/>
        <v>6.2399999999999993</v>
      </c>
      <c r="Q12" s="24">
        <v>0</v>
      </c>
      <c r="R12" s="24">
        <v>0</v>
      </c>
      <c r="S12" s="1">
        <f t="shared" si="6"/>
        <v>0</v>
      </c>
      <c r="T12" s="25">
        <v>0</v>
      </c>
      <c r="U12" s="25">
        <f t="shared" si="7"/>
        <v>0</v>
      </c>
      <c r="V12" s="1">
        <v>38</v>
      </c>
      <c r="W12" s="1" t="s">
        <v>38</v>
      </c>
      <c r="X12" s="1">
        <v>27</v>
      </c>
      <c r="Y12" s="1">
        <v>5</v>
      </c>
      <c r="Z12" s="25">
        <f t="shared" si="8"/>
        <v>13.157894736842104</v>
      </c>
      <c r="AA12" s="25">
        <f t="shared" si="9"/>
        <v>0.52631578947368418</v>
      </c>
      <c r="AB12" s="1">
        <v>13</v>
      </c>
      <c r="AC12" s="1">
        <v>0</v>
      </c>
      <c r="AD12" s="1">
        <f t="shared" si="10"/>
        <v>780</v>
      </c>
      <c r="AE12" s="1">
        <v>2400</v>
      </c>
      <c r="AF12" s="1">
        <f t="shared" si="11"/>
        <v>1014</v>
      </c>
      <c r="AG12" s="1">
        <f t="shared" si="12"/>
        <v>16.899999999999999</v>
      </c>
      <c r="AH12" s="24">
        <v>15</v>
      </c>
      <c r="AI12" s="24">
        <v>21</v>
      </c>
      <c r="AJ12" s="1">
        <f t="shared" si="13"/>
        <v>921</v>
      </c>
      <c r="AK12" s="25">
        <f t="shared" si="14"/>
        <v>122.88461538461539</v>
      </c>
      <c r="AL12" s="25">
        <f t="shared" si="15"/>
        <v>4.9153846153846157</v>
      </c>
      <c r="AM12" s="17">
        <f t="shared" si="16"/>
        <v>176.0425101214575</v>
      </c>
      <c r="AN12" s="17">
        <f t="shared" si="17"/>
        <v>7.0417004048583003</v>
      </c>
      <c r="AO12" s="50" t="str">
        <f t="shared" si="18"/>
        <v>NO IDONEO</v>
      </c>
    </row>
    <row r="13" spans="1:41">
      <c r="A13" s="46">
        <v>8</v>
      </c>
      <c r="B13" s="47">
        <v>600</v>
      </c>
      <c r="C13" s="48" t="s">
        <v>578</v>
      </c>
      <c r="D13" s="49">
        <v>1105936619</v>
      </c>
      <c r="E13" s="1">
        <v>40</v>
      </c>
      <c r="F13" s="1" t="s">
        <v>36</v>
      </c>
      <c r="G13" s="1">
        <f t="shared" si="0"/>
        <v>28</v>
      </c>
      <c r="H13" s="1">
        <v>27</v>
      </c>
      <c r="I13" s="25">
        <f t="shared" si="1"/>
        <v>67.5</v>
      </c>
      <c r="J13" s="25">
        <f t="shared" si="2"/>
        <v>2.7</v>
      </c>
      <c r="K13" s="1">
        <v>4</v>
      </c>
      <c r="L13" s="1">
        <v>48</v>
      </c>
      <c r="M13" s="1">
        <f t="shared" si="3"/>
        <v>288</v>
      </c>
      <c r="N13" s="1" t="s">
        <v>37</v>
      </c>
      <c r="O13" s="1">
        <f t="shared" si="4"/>
        <v>374.4</v>
      </c>
      <c r="P13" s="1">
        <f t="shared" si="5"/>
        <v>6.2399999999999993</v>
      </c>
      <c r="Q13" s="24">
        <v>0</v>
      </c>
      <c r="R13" s="24">
        <v>0</v>
      </c>
      <c r="S13" s="1">
        <f t="shared" si="6"/>
        <v>0</v>
      </c>
      <c r="T13" s="25">
        <v>0</v>
      </c>
      <c r="U13" s="25">
        <f t="shared" si="7"/>
        <v>0</v>
      </c>
      <c r="V13" s="1">
        <v>38</v>
      </c>
      <c r="W13" s="1" t="s">
        <v>38</v>
      </c>
      <c r="X13" s="1">
        <v>27</v>
      </c>
      <c r="Y13" s="1">
        <v>15</v>
      </c>
      <c r="Z13" s="25">
        <f t="shared" si="8"/>
        <v>39.473684210526315</v>
      </c>
      <c r="AA13" s="25">
        <f t="shared" si="9"/>
        <v>1.5789473684210527</v>
      </c>
      <c r="AB13" s="1">
        <v>13</v>
      </c>
      <c r="AC13" s="1">
        <v>0</v>
      </c>
      <c r="AD13" s="1">
        <f t="shared" si="10"/>
        <v>780</v>
      </c>
      <c r="AE13" s="1">
        <v>2400</v>
      </c>
      <c r="AF13" s="1">
        <f t="shared" si="11"/>
        <v>1014</v>
      </c>
      <c r="AG13" s="1">
        <f t="shared" si="12"/>
        <v>16.899999999999999</v>
      </c>
      <c r="AH13" s="24">
        <v>13</v>
      </c>
      <c r="AI13" s="24">
        <v>0</v>
      </c>
      <c r="AJ13" s="1">
        <f t="shared" si="13"/>
        <v>780</v>
      </c>
      <c r="AK13" s="25">
        <f t="shared" si="14"/>
        <v>150</v>
      </c>
      <c r="AL13" s="25">
        <f t="shared" si="15"/>
        <v>6</v>
      </c>
      <c r="AM13" s="17">
        <f t="shared" si="16"/>
        <v>256.9736842105263</v>
      </c>
      <c r="AN13" s="17">
        <f t="shared" si="17"/>
        <v>10.278947368421052</v>
      </c>
      <c r="AO13" s="50" t="str">
        <f t="shared" si="18"/>
        <v>NO IDONEO</v>
      </c>
    </row>
    <row r="14" spans="1:41">
      <c r="A14" s="46">
        <v>9</v>
      </c>
      <c r="B14" s="47">
        <v>81</v>
      </c>
      <c r="C14" s="48" t="s">
        <v>579</v>
      </c>
      <c r="D14" s="47">
        <v>1105644171</v>
      </c>
      <c r="E14" s="1">
        <v>40</v>
      </c>
      <c r="F14" s="1" t="s">
        <v>36</v>
      </c>
      <c r="G14" s="1">
        <f t="shared" si="0"/>
        <v>28</v>
      </c>
      <c r="H14" s="1">
        <v>18</v>
      </c>
      <c r="I14" s="25">
        <f t="shared" si="1"/>
        <v>45</v>
      </c>
      <c r="J14" s="25">
        <f t="shared" si="2"/>
        <v>1.8</v>
      </c>
      <c r="K14" s="1">
        <v>4</v>
      </c>
      <c r="L14" s="1">
        <v>48</v>
      </c>
      <c r="M14" s="1">
        <f t="shared" si="3"/>
        <v>288</v>
      </c>
      <c r="N14" s="1" t="s">
        <v>37</v>
      </c>
      <c r="O14" s="1">
        <f t="shared" si="4"/>
        <v>374.4</v>
      </c>
      <c r="P14" s="1">
        <f t="shared" si="5"/>
        <v>6.2399999999999993</v>
      </c>
      <c r="Q14" s="24">
        <v>0</v>
      </c>
      <c r="R14" s="24">
        <v>0</v>
      </c>
      <c r="S14" s="1">
        <f t="shared" si="6"/>
        <v>0</v>
      </c>
      <c r="T14" s="25">
        <v>0</v>
      </c>
      <c r="U14" s="25">
        <f t="shared" si="7"/>
        <v>0</v>
      </c>
      <c r="V14" s="1">
        <v>38</v>
      </c>
      <c r="W14" s="1" t="s">
        <v>38</v>
      </c>
      <c r="X14" s="1">
        <v>27</v>
      </c>
      <c r="Y14" s="1">
        <v>12</v>
      </c>
      <c r="Z14" s="25">
        <f t="shared" si="8"/>
        <v>31.578947368421051</v>
      </c>
      <c r="AA14" s="25">
        <f t="shared" si="9"/>
        <v>1.263157894736842</v>
      </c>
      <c r="AB14" s="1">
        <v>13</v>
      </c>
      <c r="AC14" s="1">
        <v>0</v>
      </c>
      <c r="AD14" s="1">
        <f t="shared" si="10"/>
        <v>780</v>
      </c>
      <c r="AE14" s="1">
        <v>2400</v>
      </c>
      <c r="AF14" s="1">
        <f t="shared" si="11"/>
        <v>1014</v>
      </c>
      <c r="AG14" s="1">
        <f t="shared" si="12"/>
        <v>16.899999999999999</v>
      </c>
      <c r="AH14" s="24">
        <v>14</v>
      </c>
      <c r="AI14" s="24">
        <v>59</v>
      </c>
      <c r="AJ14" s="1">
        <f t="shared" si="13"/>
        <v>899</v>
      </c>
      <c r="AK14" s="25">
        <f t="shared" si="14"/>
        <v>127.11538461538461</v>
      </c>
      <c r="AL14" s="25">
        <f t="shared" si="15"/>
        <v>5.0846153846153843</v>
      </c>
      <c r="AM14" s="17">
        <f t="shared" si="16"/>
        <v>203.69433198380568</v>
      </c>
      <c r="AN14" s="17">
        <f t="shared" si="17"/>
        <v>8.1477732793522257</v>
      </c>
      <c r="AO14" s="50" t="str">
        <f t="shared" si="18"/>
        <v>NO IDONEO</v>
      </c>
    </row>
    <row r="15" spans="1:41">
      <c r="A15" s="46">
        <v>10</v>
      </c>
      <c r="B15" s="47">
        <v>674</v>
      </c>
      <c r="C15" s="48" t="s">
        <v>580</v>
      </c>
      <c r="D15" s="49" t="s">
        <v>581</v>
      </c>
      <c r="E15" s="1">
        <v>40</v>
      </c>
      <c r="F15" s="1" t="s">
        <v>36</v>
      </c>
      <c r="G15" s="1">
        <f t="shared" si="0"/>
        <v>28</v>
      </c>
      <c r="H15" s="1">
        <v>20</v>
      </c>
      <c r="I15" s="25">
        <f t="shared" si="1"/>
        <v>50</v>
      </c>
      <c r="J15" s="25">
        <f t="shared" si="2"/>
        <v>2</v>
      </c>
      <c r="K15" s="1">
        <v>4</v>
      </c>
      <c r="L15" s="1">
        <v>48</v>
      </c>
      <c r="M15" s="1">
        <f t="shared" si="3"/>
        <v>288</v>
      </c>
      <c r="N15" s="1" t="s">
        <v>37</v>
      </c>
      <c r="O15" s="1">
        <f t="shared" si="4"/>
        <v>374.4</v>
      </c>
      <c r="P15" s="1">
        <f t="shared" si="5"/>
        <v>6.2399999999999993</v>
      </c>
      <c r="Q15" s="24">
        <v>0</v>
      </c>
      <c r="R15" s="24">
        <v>0</v>
      </c>
      <c r="S15" s="1">
        <f t="shared" si="6"/>
        <v>0</v>
      </c>
      <c r="T15" s="25">
        <v>0</v>
      </c>
      <c r="U15" s="25">
        <f t="shared" si="7"/>
        <v>0</v>
      </c>
      <c r="V15" s="1">
        <v>38</v>
      </c>
      <c r="W15" s="1" t="s">
        <v>38</v>
      </c>
      <c r="X15" s="1">
        <v>27</v>
      </c>
      <c r="Y15" s="1">
        <v>18</v>
      </c>
      <c r="Z15" s="25">
        <f t="shared" si="8"/>
        <v>47.368421052631582</v>
      </c>
      <c r="AA15" s="25">
        <f t="shared" si="9"/>
        <v>1.8947368421052633</v>
      </c>
      <c r="AB15" s="1">
        <v>13</v>
      </c>
      <c r="AC15" s="1">
        <v>0</v>
      </c>
      <c r="AD15" s="1">
        <f t="shared" si="10"/>
        <v>780</v>
      </c>
      <c r="AE15" s="1">
        <v>2400</v>
      </c>
      <c r="AF15" s="1">
        <f t="shared" si="11"/>
        <v>1014</v>
      </c>
      <c r="AG15" s="1">
        <f t="shared" si="12"/>
        <v>16.899999999999999</v>
      </c>
      <c r="AH15" s="24">
        <v>16</v>
      </c>
      <c r="AI15" s="24">
        <v>0</v>
      </c>
      <c r="AJ15" s="1">
        <f t="shared" si="13"/>
        <v>960</v>
      </c>
      <c r="AK15" s="25">
        <f t="shared" si="14"/>
        <v>115.38461538461539</v>
      </c>
      <c r="AL15" s="25">
        <f t="shared" si="15"/>
        <v>4.6153846153846159</v>
      </c>
      <c r="AM15" s="17">
        <f t="shared" si="16"/>
        <v>212.75303643724698</v>
      </c>
      <c r="AN15" s="17">
        <f t="shared" si="17"/>
        <v>8.5101214574898787</v>
      </c>
      <c r="AO15" s="50" t="str">
        <f t="shared" si="18"/>
        <v>NO IDONEO</v>
      </c>
    </row>
    <row r="16" spans="1:41">
      <c r="A16" s="46">
        <v>11</v>
      </c>
      <c r="B16" s="47">
        <v>925</v>
      </c>
      <c r="C16" s="48" t="s">
        <v>582</v>
      </c>
      <c r="D16" s="49" t="s">
        <v>583</v>
      </c>
      <c r="E16" s="1">
        <v>40</v>
      </c>
      <c r="F16" s="1" t="s">
        <v>36</v>
      </c>
      <c r="G16" s="1">
        <f t="shared" si="0"/>
        <v>28</v>
      </c>
      <c r="H16" s="1">
        <v>15</v>
      </c>
      <c r="I16" s="25">
        <f t="shared" si="1"/>
        <v>37.5</v>
      </c>
      <c r="J16" s="25">
        <f t="shared" si="2"/>
        <v>1.5</v>
      </c>
      <c r="K16" s="1">
        <v>4</v>
      </c>
      <c r="L16" s="1">
        <v>48</v>
      </c>
      <c r="M16" s="1">
        <f t="shared" si="3"/>
        <v>288</v>
      </c>
      <c r="N16" s="1" t="s">
        <v>37</v>
      </c>
      <c r="O16" s="1">
        <f t="shared" si="4"/>
        <v>374.4</v>
      </c>
      <c r="P16" s="1">
        <f t="shared" si="5"/>
        <v>6.2399999999999993</v>
      </c>
      <c r="Q16" s="24">
        <v>0</v>
      </c>
      <c r="R16" s="24">
        <v>0</v>
      </c>
      <c r="S16" s="1">
        <f t="shared" si="6"/>
        <v>0</v>
      </c>
      <c r="T16" s="25">
        <v>0</v>
      </c>
      <c r="U16" s="25">
        <f t="shared" si="7"/>
        <v>0</v>
      </c>
      <c r="V16" s="1">
        <v>38</v>
      </c>
      <c r="W16" s="1" t="s">
        <v>38</v>
      </c>
      <c r="X16" s="1">
        <v>27</v>
      </c>
      <c r="Y16" s="1">
        <v>13</v>
      </c>
      <c r="Z16" s="25">
        <f t="shared" si="8"/>
        <v>34.210526315789473</v>
      </c>
      <c r="AA16" s="25">
        <f t="shared" si="9"/>
        <v>1.368421052631579</v>
      </c>
      <c r="AB16" s="1">
        <v>13</v>
      </c>
      <c r="AC16" s="1">
        <v>0</v>
      </c>
      <c r="AD16" s="1">
        <f t="shared" si="10"/>
        <v>780</v>
      </c>
      <c r="AE16" s="1">
        <v>2400</v>
      </c>
      <c r="AF16" s="1">
        <f t="shared" si="11"/>
        <v>1014</v>
      </c>
      <c r="AG16" s="1">
        <f t="shared" si="12"/>
        <v>16.899999999999999</v>
      </c>
      <c r="AH16" s="24">
        <v>13</v>
      </c>
      <c r="AI16" s="24">
        <v>0</v>
      </c>
      <c r="AJ16" s="1">
        <f t="shared" si="13"/>
        <v>780</v>
      </c>
      <c r="AK16" s="25">
        <f t="shared" si="14"/>
        <v>150</v>
      </c>
      <c r="AL16" s="25">
        <f t="shared" si="15"/>
        <v>6</v>
      </c>
      <c r="AM16" s="17">
        <f t="shared" si="16"/>
        <v>221.71052631578948</v>
      </c>
      <c r="AN16" s="17">
        <f t="shared" si="17"/>
        <v>8.8684210526315788</v>
      </c>
      <c r="AO16" s="50" t="str">
        <f t="shared" si="18"/>
        <v>NO IDONEO</v>
      </c>
    </row>
    <row r="17" spans="1:41">
      <c r="A17" s="46">
        <v>12</v>
      </c>
      <c r="B17" s="47">
        <v>1117</v>
      </c>
      <c r="C17" s="48" t="s">
        <v>584</v>
      </c>
      <c r="D17" s="47">
        <v>1105073553</v>
      </c>
      <c r="E17" s="1">
        <v>40</v>
      </c>
      <c r="F17" s="1" t="s">
        <v>36</v>
      </c>
      <c r="G17" s="1">
        <f t="shared" si="0"/>
        <v>28</v>
      </c>
      <c r="H17" s="1">
        <v>34</v>
      </c>
      <c r="I17" s="25">
        <f t="shared" si="1"/>
        <v>85</v>
      </c>
      <c r="J17" s="25">
        <f t="shared" si="2"/>
        <v>3.4</v>
      </c>
      <c r="K17" s="1">
        <v>4</v>
      </c>
      <c r="L17" s="1">
        <v>48</v>
      </c>
      <c r="M17" s="1">
        <f t="shared" si="3"/>
        <v>288</v>
      </c>
      <c r="N17" s="1" t="s">
        <v>37</v>
      </c>
      <c r="O17" s="1">
        <f t="shared" si="4"/>
        <v>374.4</v>
      </c>
      <c r="P17" s="1">
        <f t="shared" si="5"/>
        <v>6.2399999999999993</v>
      </c>
      <c r="Q17" s="24">
        <v>0</v>
      </c>
      <c r="R17" s="24">
        <v>0</v>
      </c>
      <c r="S17" s="1">
        <f t="shared" si="6"/>
        <v>0</v>
      </c>
      <c r="T17" s="25">
        <v>0</v>
      </c>
      <c r="U17" s="25">
        <f t="shared" si="7"/>
        <v>0</v>
      </c>
      <c r="V17" s="1">
        <v>38</v>
      </c>
      <c r="W17" s="1" t="s">
        <v>38</v>
      </c>
      <c r="X17" s="1">
        <v>27</v>
      </c>
      <c r="Y17" s="1">
        <v>6</v>
      </c>
      <c r="Z17" s="25">
        <f t="shared" si="8"/>
        <v>15.789473684210526</v>
      </c>
      <c r="AA17" s="25">
        <f t="shared" si="9"/>
        <v>0.63157894736842102</v>
      </c>
      <c r="AB17" s="1">
        <v>13</v>
      </c>
      <c r="AC17" s="1">
        <v>0</v>
      </c>
      <c r="AD17" s="1">
        <f t="shared" si="10"/>
        <v>780</v>
      </c>
      <c r="AE17" s="1">
        <v>2400</v>
      </c>
      <c r="AF17" s="1">
        <f t="shared" si="11"/>
        <v>1014</v>
      </c>
      <c r="AG17" s="1">
        <f t="shared" si="12"/>
        <v>16.899999999999999</v>
      </c>
      <c r="AH17" s="24">
        <v>13</v>
      </c>
      <c r="AI17" s="24">
        <v>59</v>
      </c>
      <c r="AJ17" s="1">
        <f t="shared" si="13"/>
        <v>839</v>
      </c>
      <c r="AK17" s="25">
        <f t="shared" si="14"/>
        <v>138.65384615384616</v>
      </c>
      <c r="AL17" s="25">
        <f t="shared" si="15"/>
        <v>5.546153846153846</v>
      </c>
      <c r="AM17" s="17">
        <f t="shared" si="16"/>
        <v>239.44331983805668</v>
      </c>
      <c r="AN17" s="17">
        <f t="shared" si="17"/>
        <v>9.5777327935222658</v>
      </c>
      <c r="AO17" s="50" t="str">
        <f t="shared" si="18"/>
        <v>NO IDONEO</v>
      </c>
    </row>
    <row r="18" spans="1:41">
      <c r="A18" s="46">
        <v>13</v>
      </c>
      <c r="B18" s="47">
        <v>1639</v>
      </c>
      <c r="C18" s="48" t="s">
        <v>585</v>
      </c>
      <c r="D18" s="49" t="s">
        <v>586</v>
      </c>
      <c r="E18" s="1">
        <v>40</v>
      </c>
      <c r="F18" s="1" t="s">
        <v>36</v>
      </c>
      <c r="G18" s="1">
        <f t="shared" si="0"/>
        <v>28</v>
      </c>
      <c r="H18" s="1">
        <v>24</v>
      </c>
      <c r="I18" s="25">
        <f t="shared" si="1"/>
        <v>60</v>
      </c>
      <c r="J18" s="25">
        <f t="shared" si="2"/>
        <v>2.4</v>
      </c>
      <c r="K18" s="1">
        <v>4</v>
      </c>
      <c r="L18" s="1">
        <v>48</v>
      </c>
      <c r="M18" s="1">
        <f t="shared" si="3"/>
        <v>288</v>
      </c>
      <c r="N18" s="1" t="s">
        <v>37</v>
      </c>
      <c r="O18" s="1">
        <f t="shared" si="4"/>
        <v>374.4</v>
      </c>
      <c r="P18" s="1">
        <f t="shared" si="5"/>
        <v>6.2399999999999993</v>
      </c>
      <c r="Q18" s="24">
        <v>0</v>
      </c>
      <c r="R18" s="24">
        <v>0</v>
      </c>
      <c r="S18" s="1">
        <f t="shared" si="6"/>
        <v>0</v>
      </c>
      <c r="T18" s="25">
        <v>0</v>
      </c>
      <c r="U18" s="25">
        <f t="shared" si="7"/>
        <v>0</v>
      </c>
      <c r="V18" s="1">
        <v>38</v>
      </c>
      <c r="W18" s="1" t="s">
        <v>38</v>
      </c>
      <c r="X18" s="1">
        <v>27</v>
      </c>
      <c r="Y18" s="1">
        <v>6</v>
      </c>
      <c r="Z18" s="25">
        <f t="shared" si="8"/>
        <v>15.789473684210526</v>
      </c>
      <c r="AA18" s="25">
        <f t="shared" si="9"/>
        <v>0.63157894736842102</v>
      </c>
      <c r="AB18" s="1">
        <v>13</v>
      </c>
      <c r="AC18" s="1">
        <v>0</v>
      </c>
      <c r="AD18" s="1">
        <f t="shared" si="10"/>
        <v>780</v>
      </c>
      <c r="AE18" s="1">
        <v>2400</v>
      </c>
      <c r="AF18" s="1">
        <f t="shared" si="11"/>
        <v>1014</v>
      </c>
      <c r="AG18" s="1">
        <f t="shared" si="12"/>
        <v>16.899999999999999</v>
      </c>
      <c r="AH18" s="24">
        <v>19</v>
      </c>
      <c r="AI18" s="24">
        <v>58</v>
      </c>
      <c r="AJ18" s="1">
        <f t="shared" si="13"/>
        <v>1198</v>
      </c>
      <c r="AK18" s="25">
        <f t="shared" si="14"/>
        <v>69.615384615384613</v>
      </c>
      <c r="AL18" s="25">
        <f t="shared" si="15"/>
        <v>2.7846153846153845</v>
      </c>
      <c r="AM18" s="17">
        <f t="shared" si="16"/>
        <v>145.40485829959513</v>
      </c>
      <c r="AN18" s="17">
        <f t="shared" si="17"/>
        <v>5.8161943319838052</v>
      </c>
      <c r="AO18" s="50" t="str">
        <f t="shared" si="18"/>
        <v>NO IDONEO</v>
      </c>
    </row>
    <row r="19" spans="1:41">
      <c r="A19" s="46">
        <v>14</v>
      </c>
      <c r="B19" s="47">
        <v>1744</v>
      </c>
      <c r="C19" s="48" t="s">
        <v>587</v>
      </c>
      <c r="D19" s="47">
        <v>1105029803</v>
      </c>
      <c r="E19" s="1">
        <v>40</v>
      </c>
      <c r="F19" s="1" t="s">
        <v>36</v>
      </c>
      <c r="G19" s="1">
        <f t="shared" si="0"/>
        <v>28</v>
      </c>
      <c r="H19" s="1">
        <v>8</v>
      </c>
      <c r="I19" s="25">
        <f t="shared" si="1"/>
        <v>20</v>
      </c>
      <c r="J19" s="25">
        <f t="shared" si="2"/>
        <v>0.8</v>
      </c>
      <c r="K19" s="1">
        <v>4</v>
      </c>
      <c r="L19" s="1">
        <v>48</v>
      </c>
      <c r="M19" s="1">
        <f t="shared" si="3"/>
        <v>288</v>
      </c>
      <c r="N19" s="1" t="s">
        <v>37</v>
      </c>
      <c r="O19" s="1">
        <f t="shared" si="4"/>
        <v>374.4</v>
      </c>
      <c r="P19" s="1">
        <f t="shared" si="5"/>
        <v>6.2399999999999993</v>
      </c>
      <c r="Q19" s="24">
        <v>0</v>
      </c>
      <c r="R19" s="24">
        <v>0</v>
      </c>
      <c r="S19" s="1">
        <f t="shared" si="6"/>
        <v>0</v>
      </c>
      <c r="T19" s="25">
        <v>0</v>
      </c>
      <c r="U19" s="25">
        <f t="shared" si="7"/>
        <v>0</v>
      </c>
      <c r="V19" s="1">
        <v>38</v>
      </c>
      <c r="W19" s="1" t="s">
        <v>38</v>
      </c>
      <c r="X19" s="1">
        <v>27</v>
      </c>
      <c r="Y19" s="1">
        <v>7</v>
      </c>
      <c r="Z19" s="25">
        <f t="shared" si="8"/>
        <v>18.421052631578949</v>
      </c>
      <c r="AA19" s="25">
        <f t="shared" si="9"/>
        <v>0.73684210526315796</v>
      </c>
      <c r="AB19" s="1">
        <v>13</v>
      </c>
      <c r="AC19" s="1">
        <v>0</v>
      </c>
      <c r="AD19" s="1">
        <f t="shared" si="10"/>
        <v>780</v>
      </c>
      <c r="AE19" s="1">
        <v>2400</v>
      </c>
      <c r="AF19" s="1">
        <f t="shared" si="11"/>
        <v>1014</v>
      </c>
      <c r="AG19" s="1">
        <f t="shared" si="12"/>
        <v>16.899999999999999</v>
      </c>
      <c r="AH19" s="24">
        <v>13</v>
      </c>
      <c r="AI19" s="24">
        <v>43</v>
      </c>
      <c r="AJ19" s="1">
        <f t="shared" si="13"/>
        <v>823</v>
      </c>
      <c r="AK19" s="25">
        <f t="shared" si="14"/>
        <v>141.73076923076923</v>
      </c>
      <c r="AL19" s="25">
        <f t="shared" si="15"/>
        <v>5.6692307692307686</v>
      </c>
      <c r="AM19" s="17">
        <f t="shared" si="16"/>
        <v>180.15182186234819</v>
      </c>
      <c r="AN19" s="17">
        <f t="shared" si="17"/>
        <v>7.2060728744939269</v>
      </c>
      <c r="AO19" s="50" t="str">
        <f t="shared" si="18"/>
        <v>NO IDONEO</v>
      </c>
    </row>
    <row r="20" spans="1:41">
      <c r="A20" s="46">
        <v>15</v>
      </c>
      <c r="B20" s="47">
        <v>1056</v>
      </c>
      <c r="C20" s="48" t="s">
        <v>588</v>
      </c>
      <c r="D20" s="49" t="s">
        <v>589</v>
      </c>
      <c r="E20" s="1">
        <v>40</v>
      </c>
      <c r="F20" s="1" t="s">
        <v>36</v>
      </c>
      <c r="G20" s="1">
        <f t="shared" si="0"/>
        <v>28</v>
      </c>
      <c r="H20" s="1">
        <v>23</v>
      </c>
      <c r="I20" s="25">
        <f t="shared" si="1"/>
        <v>57.5</v>
      </c>
      <c r="J20" s="25">
        <f t="shared" si="2"/>
        <v>2.2999999999999998</v>
      </c>
      <c r="K20" s="1">
        <v>4</v>
      </c>
      <c r="L20" s="1">
        <v>48</v>
      </c>
      <c r="M20" s="1">
        <f t="shared" si="3"/>
        <v>288</v>
      </c>
      <c r="N20" s="1" t="s">
        <v>37</v>
      </c>
      <c r="O20" s="1">
        <f t="shared" si="4"/>
        <v>374.4</v>
      </c>
      <c r="P20" s="1">
        <f t="shared" si="5"/>
        <v>6.2399999999999993</v>
      </c>
      <c r="Q20" s="24">
        <v>4</v>
      </c>
      <c r="R20" s="24">
        <v>48</v>
      </c>
      <c r="S20" s="1">
        <f t="shared" si="6"/>
        <v>288</v>
      </c>
      <c r="T20" s="25">
        <f t="shared" ref="T20:T35" si="19">150+((150-((S20*150)/M20)))</f>
        <v>150</v>
      </c>
      <c r="U20" s="25">
        <f t="shared" si="7"/>
        <v>6</v>
      </c>
      <c r="V20" s="1">
        <v>38</v>
      </c>
      <c r="W20" s="1" t="s">
        <v>38</v>
      </c>
      <c r="X20" s="1">
        <v>27</v>
      </c>
      <c r="Y20" s="1">
        <v>10</v>
      </c>
      <c r="Z20" s="25">
        <f t="shared" si="8"/>
        <v>26.315789473684209</v>
      </c>
      <c r="AA20" s="25">
        <f t="shared" si="9"/>
        <v>1.0526315789473684</v>
      </c>
      <c r="AB20" s="1">
        <v>13</v>
      </c>
      <c r="AC20" s="1">
        <v>0</v>
      </c>
      <c r="AD20" s="1">
        <f t="shared" si="10"/>
        <v>780</v>
      </c>
      <c r="AE20" s="1">
        <v>2400</v>
      </c>
      <c r="AF20" s="1">
        <f t="shared" si="11"/>
        <v>1014</v>
      </c>
      <c r="AG20" s="1">
        <f t="shared" si="12"/>
        <v>16.899999999999999</v>
      </c>
      <c r="AH20" s="24">
        <v>13</v>
      </c>
      <c r="AI20" s="24">
        <v>11</v>
      </c>
      <c r="AJ20" s="1">
        <f t="shared" si="13"/>
        <v>791</v>
      </c>
      <c r="AK20" s="25">
        <f t="shared" si="14"/>
        <v>147.88461538461539</v>
      </c>
      <c r="AL20" s="25">
        <f t="shared" si="15"/>
        <v>5.9153846153846157</v>
      </c>
      <c r="AM20" s="17">
        <f t="shared" si="16"/>
        <v>381.70040485829963</v>
      </c>
      <c r="AN20" s="17">
        <f t="shared" si="17"/>
        <v>15.268016194331985</v>
      </c>
      <c r="AO20" s="50" t="str">
        <f t="shared" si="18"/>
        <v>IDONEO</v>
      </c>
    </row>
    <row r="21" spans="1:41">
      <c r="A21" s="46">
        <v>16</v>
      </c>
      <c r="B21" s="47">
        <v>538</v>
      </c>
      <c r="C21" s="48" t="s">
        <v>590</v>
      </c>
      <c r="D21" s="49" t="s">
        <v>591</v>
      </c>
      <c r="E21" s="1">
        <v>40</v>
      </c>
      <c r="F21" s="1" t="s">
        <v>36</v>
      </c>
      <c r="G21" s="1">
        <f t="shared" si="0"/>
        <v>28</v>
      </c>
      <c r="H21" s="1">
        <v>20</v>
      </c>
      <c r="I21" s="25">
        <f t="shared" si="1"/>
        <v>50</v>
      </c>
      <c r="J21" s="25">
        <f t="shared" si="2"/>
        <v>2</v>
      </c>
      <c r="K21" s="1">
        <v>4</v>
      </c>
      <c r="L21" s="1">
        <v>48</v>
      </c>
      <c r="M21" s="1">
        <f t="shared" si="3"/>
        <v>288</v>
      </c>
      <c r="N21" s="1" t="s">
        <v>37</v>
      </c>
      <c r="O21" s="1">
        <f t="shared" si="4"/>
        <v>374.4</v>
      </c>
      <c r="P21" s="1">
        <f t="shared" si="5"/>
        <v>6.2399999999999993</v>
      </c>
      <c r="Q21" s="24">
        <v>0</v>
      </c>
      <c r="R21" s="24">
        <v>0</v>
      </c>
      <c r="S21" s="1">
        <f t="shared" si="6"/>
        <v>0</v>
      </c>
      <c r="T21" s="25">
        <v>0</v>
      </c>
      <c r="U21" s="25">
        <f t="shared" si="7"/>
        <v>0</v>
      </c>
      <c r="V21" s="1">
        <v>38</v>
      </c>
      <c r="W21" s="1" t="s">
        <v>38</v>
      </c>
      <c r="X21" s="1">
        <v>27</v>
      </c>
      <c r="Y21" s="1">
        <v>5</v>
      </c>
      <c r="Z21" s="25">
        <f t="shared" si="8"/>
        <v>13.157894736842104</v>
      </c>
      <c r="AA21" s="25">
        <f t="shared" si="9"/>
        <v>0.52631578947368418</v>
      </c>
      <c r="AB21" s="1">
        <v>13</v>
      </c>
      <c r="AC21" s="1">
        <v>0</v>
      </c>
      <c r="AD21" s="1">
        <f t="shared" si="10"/>
        <v>780</v>
      </c>
      <c r="AE21" s="1">
        <v>2400</v>
      </c>
      <c r="AF21" s="1">
        <f t="shared" si="11"/>
        <v>1014</v>
      </c>
      <c r="AG21" s="1">
        <f t="shared" si="12"/>
        <v>16.899999999999999</v>
      </c>
      <c r="AH21" s="24">
        <v>20</v>
      </c>
      <c r="AI21" s="24">
        <v>19</v>
      </c>
      <c r="AJ21" s="1">
        <f t="shared" si="13"/>
        <v>1219</v>
      </c>
      <c r="AK21" s="25">
        <f t="shared" si="14"/>
        <v>65.576923076923066</v>
      </c>
      <c r="AL21" s="25">
        <f t="shared" si="15"/>
        <v>2.6230769230769226</v>
      </c>
      <c r="AM21" s="17">
        <f t="shared" si="16"/>
        <v>128.73481781376518</v>
      </c>
      <c r="AN21" s="17">
        <f t="shared" si="17"/>
        <v>5.1493927125506067</v>
      </c>
      <c r="AO21" s="50" t="str">
        <f t="shared" si="18"/>
        <v>NO IDONEO</v>
      </c>
    </row>
    <row r="22" spans="1:41">
      <c r="A22" s="46">
        <v>17</v>
      </c>
      <c r="B22" s="47">
        <v>1616</v>
      </c>
      <c r="C22" s="48" t="s">
        <v>592</v>
      </c>
      <c r="D22" s="49" t="s">
        <v>593</v>
      </c>
      <c r="E22" s="1">
        <v>40</v>
      </c>
      <c r="F22" s="1" t="s">
        <v>36</v>
      </c>
      <c r="G22" s="1">
        <f t="shared" si="0"/>
        <v>28</v>
      </c>
      <c r="H22" s="1">
        <v>4</v>
      </c>
      <c r="I22" s="25">
        <f t="shared" si="1"/>
        <v>10</v>
      </c>
      <c r="J22" s="25">
        <f t="shared" si="2"/>
        <v>0.4</v>
      </c>
      <c r="K22" s="1">
        <v>4</v>
      </c>
      <c r="L22" s="1">
        <v>48</v>
      </c>
      <c r="M22" s="1">
        <f t="shared" si="3"/>
        <v>288</v>
      </c>
      <c r="N22" s="1" t="s">
        <v>37</v>
      </c>
      <c r="O22" s="1">
        <f t="shared" si="4"/>
        <v>374.4</v>
      </c>
      <c r="P22" s="1">
        <f t="shared" si="5"/>
        <v>6.2399999999999993</v>
      </c>
      <c r="Q22" s="24">
        <v>0</v>
      </c>
      <c r="R22" s="24">
        <v>0</v>
      </c>
      <c r="S22" s="1">
        <f t="shared" si="6"/>
        <v>0</v>
      </c>
      <c r="T22" s="25">
        <v>0</v>
      </c>
      <c r="U22" s="25">
        <f t="shared" si="7"/>
        <v>0</v>
      </c>
      <c r="V22" s="1">
        <v>38</v>
      </c>
      <c r="W22" s="1" t="s">
        <v>38</v>
      </c>
      <c r="X22" s="1">
        <v>27</v>
      </c>
      <c r="Y22" s="1">
        <v>3</v>
      </c>
      <c r="Z22" s="25">
        <f t="shared" si="8"/>
        <v>7.8947368421052628</v>
      </c>
      <c r="AA22" s="25">
        <f t="shared" si="9"/>
        <v>0.31578947368421051</v>
      </c>
      <c r="AB22" s="1">
        <v>13</v>
      </c>
      <c r="AC22" s="1">
        <v>0</v>
      </c>
      <c r="AD22" s="1">
        <f t="shared" si="10"/>
        <v>780</v>
      </c>
      <c r="AE22" s="1">
        <v>2400</v>
      </c>
      <c r="AF22" s="1">
        <f t="shared" si="11"/>
        <v>1014</v>
      </c>
      <c r="AG22" s="1">
        <f t="shared" si="12"/>
        <v>16.899999999999999</v>
      </c>
      <c r="AH22" s="24">
        <v>13</v>
      </c>
      <c r="AI22" s="24">
        <v>0</v>
      </c>
      <c r="AJ22" s="1">
        <f t="shared" si="13"/>
        <v>780</v>
      </c>
      <c r="AK22" s="25">
        <f t="shared" si="14"/>
        <v>150</v>
      </c>
      <c r="AL22" s="25">
        <f t="shared" si="15"/>
        <v>6</v>
      </c>
      <c r="AM22" s="17">
        <f t="shared" si="16"/>
        <v>167.89473684210526</v>
      </c>
      <c r="AN22" s="17">
        <f t="shared" si="17"/>
        <v>6.715789473684211</v>
      </c>
      <c r="AO22" s="50" t="str">
        <f t="shared" si="18"/>
        <v>NO IDONEO</v>
      </c>
    </row>
    <row r="23" spans="1:41">
      <c r="A23" s="46">
        <v>18</v>
      </c>
      <c r="B23" s="47">
        <v>146</v>
      </c>
      <c r="C23" s="48" t="s">
        <v>594</v>
      </c>
      <c r="D23" s="47">
        <v>1105814626</v>
      </c>
      <c r="E23" s="1">
        <v>40</v>
      </c>
      <c r="F23" s="1" t="s">
        <v>36</v>
      </c>
      <c r="G23" s="1">
        <f t="shared" si="0"/>
        <v>28</v>
      </c>
      <c r="H23" s="1">
        <v>35</v>
      </c>
      <c r="I23" s="25">
        <f t="shared" si="1"/>
        <v>87.5</v>
      </c>
      <c r="J23" s="25">
        <f t="shared" si="2"/>
        <v>3.5</v>
      </c>
      <c r="K23" s="1">
        <v>4</v>
      </c>
      <c r="L23" s="1">
        <v>48</v>
      </c>
      <c r="M23" s="1">
        <f t="shared" si="3"/>
        <v>288</v>
      </c>
      <c r="N23" s="1" t="s">
        <v>37</v>
      </c>
      <c r="O23" s="1">
        <f t="shared" si="4"/>
        <v>374.4</v>
      </c>
      <c r="P23" s="1">
        <f t="shared" si="5"/>
        <v>6.2399999999999993</v>
      </c>
      <c r="Q23" s="24">
        <v>6</v>
      </c>
      <c r="R23" s="24">
        <v>52</v>
      </c>
      <c r="S23" s="1">
        <f t="shared" si="6"/>
        <v>412</v>
      </c>
      <c r="T23" s="25">
        <f t="shared" si="19"/>
        <v>85.416666666666657</v>
      </c>
      <c r="U23" s="25">
        <f t="shared" si="7"/>
        <v>3.4166666666666665</v>
      </c>
      <c r="V23" s="1">
        <v>38</v>
      </c>
      <c r="W23" s="1" t="s">
        <v>38</v>
      </c>
      <c r="X23" s="1">
        <v>27</v>
      </c>
      <c r="Y23" s="1">
        <v>32</v>
      </c>
      <c r="Z23" s="25">
        <f t="shared" si="8"/>
        <v>84.21052631578948</v>
      </c>
      <c r="AA23" s="25">
        <f t="shared" si="9"/>
        <v>3.3684210526315792</v>
      </c>
      <c r="AB23" s="1">
        <v>13</v>
      </c>
      <c r="AC23" s="1">
        <v>0</v>
      </c>
      <c r="AD23" s="1">
        <f t="shared" si="10"/>
        <v>780</v>
      </c>
      <c r="AE23" s="1">
        <v>2400</v>
      </c>
      <c r="AF23" s="1">
        <f t="shared" si="11"/>
        <v>1014</v>
      </c>
      <c r="AG23" s="1">
        <f t="shared" si="12"/>
        <v>16.899999999999999</v>
      </c>
      <c r="AH23" s="24">
        <v>16</v>
      </c>
      <c r="AI23" s="24">
        <v>17</v>
      </c>
      <c r="AJ23" s="1">
        <f t="shared" si="13"/>
        <v>977</v>
      </c>
      <c r="AK23" s="25">
        <f t="shared" si="14"/>
        <v>112.11538461538461</v>
      </c>
      <c r="AL23" s="25">
        <f t="shared" si="15"/>
        <v>4.4846153846153838</v>
      </c>
      <c r="AM23" s="17">
        <f t="shared" si="16"/>
        <v>369.24257759784075</v>
      </c>
      <c r="AN23" s="17">
        <f t="shared" si="17"/>
        <v>14.769703103913628</v>
      </c>
      <c r="AO23" s="50" t="str">
        <f t="shared" si="18"/>
        <v>IDONEO</v>
      </c>
    </row>
    <row r="24" spans="1:41">
      <c r="A24" s="46">
        <v>19</v>
      </c>
      <c r="B24" s="47">
        <v>512</v>
      </c>
      <c r="C24" s="48" t="s">
        <v>595</v>
      </c>
      <c r="D24" s="47">
        <v>1105201352</v>
      </c>
      <c r="E24" s="1">
        <v>40</v>
      </c>
      <c r="F24" s="1" t="s">
        <v>36</v>
      </c>
      <c r="G24" s="1">
        <f t="shared" si="0"/>
        <v>28</v>
      </c>
      <c r="H24" s="1">
        <v>40</v>
      </c>
      <c r="I24" s="25">
        <f t="shared" si="1"/>
        <v>100</v>
      </c>
      <c r="J24" s="25">
        <f t="shared" si="2"/>
        <v>4</v>
      </c>
      <c r="K24" s="1">
        <v>4</v>
      </c>
      <c r="L24" s="1">
        <v>48</v>
      </c>
      <c r="M24" s="1">
        <f t="shared" si="3"/>
        <v>288</v>
      </c>
      <c r="N24" s="1" t="s">
        <v>37</v>
      </c>
      <c r="O24" s="1">
        <f t="shared" si="4"/>
        <v>374.4</v>
      </c>
      <c r="P24" s="1">
        <f t="shared" si="5"/>
        <v>6.2399999999999993</v>
      </c>
      <c r="Q24" s="24">
        <v>0</v>
      </c>
      <c r="R24" s="24">
        <v>0</v>
      </c>
      <c r="S24" s="1">
        <f t="shared" si="6"/>
        <v>0</v>
      </c>
      <c r="T24" s="25">
        <v>0</v>
      </c>
      <c r="U24" s="25">
        <f t="shared" si="7"/>
        <v>0</v>
      </c>
      <c r="V24" s="1">
        <v>38</v>
      </c>
      <c r="W24" s="1" t="s">
        <v>38</v>
      </c>
      <c r="X24" s="1">
        <v>27</v>
      </c>
      <c r="Y24" s="1">
        <v>25</v>
      </c>
      <c r="Z24" s="25">
        <f t="shared" si="8"/>
        <v>65.78947368421052</v>
      </c>
      <c r="AA24" s="25">
        <f t="shared" si="9"/>
        <v>2.6315789473684208</v>
      </c>
      <c r="AB24" s="1">
        <v>13</v>
      </c>
      <c r="AC24" s="1">
        <v>0</v>
      </c>
      <c r="AD24" s="1">
        <f t="shared" si="10"/>
        <v>780</v>
      </c>
      <c r="AE24" s="1">
        <v>2400</v>
      </c>
      <c r="AF24" s="1">
        <f t="shared" si="11"/>
        <v>1014</v>
      </c>
      <c r="AG24" s="1">
        <f t="shared" si="12"/>
        <v>16.899999999999999</v>
      </c>
      <c r="AH24" s="24">
        <v>18</v>
      </c>
      <c r="AI24" s="24">
        <v>12</v>
      </c>
      <c r="AJ24" s="1">
        <f t="shared" si="13"/>
        <v>1092</v>
      </c>
      <c r="AK24" s="25">
        <f t="shared" si="14"/>
        <v>90</v>
      </c>
      <c r="AL24" s="25">
        <f t="shared" si="15"/>
        <v>3.6</v>
      </c>
      <c r="AM24" s="17">
        <f t="shared" si="16"/>
        <v>255.78947368421052</v>
      </c>
      <c r="AN24" s="17">
        <f t="shared" si="17"/>
        <v>10.231578947368421</v>
      </c>
      <c r="AO24" s="50" t="str">
        <f t="shared" si="18"/>
        <v>NO IDONEO</v>
      </c>
    </row>
    <row r="25" spans="1:41">
      <c r="A25" s="46">
        <v>20</v>
      </c>
      <c r="B25" s="47">
        <v>1148</v>
      </c>
      <c r="C25" s="48" t="s">
        <v>596</v>
      </c>
      <c r="D25" s="47">
        <v>1104679913</v>
      </c>
      <c r="E25" s="1">
        <v>40</v>
      </c>
      <c r="F25" s="1" t="s">
        <v>36</v>
      </c>
      <c r="G25" s="1">
        <f t="shared" si="0"/>
        <v>28</v>
      </c>
      <c r="H25" s="1">
        <v>35</v>
      </c>
      <c r="I25" s="25">
        <f t="shared" si="1"/>
        <v>87.5</v>
      </c>
      <c r="J25" s="25">
        <f t="shared" si="2"/>
        <v>3.5</v>
      </c>
      <c r="K25" s="1">
        <v>4</v>
      </c>
      <c r="L25" s="1">
        <v>48</v>
      </c>
      <c r="M25" s="1">
        <f t="shared" si="3"/>
        <v>288</v>
      </c>
      <c r="N25" s="1" t="s">
        <v>37</v>
      </c>
      <c r="O25" s="1">
        <f t="shared" si="4"/>
        <v>374.4</v>
      </c>
      <c r="P25" s="1">
        <f t="shared" si="5"/>
        <v>6.2399999999999993</v>
      </c>
      <c r="Q25" s="24">
        <v>0</v>
      </c>
      <c r="R25" s="24">
        <v>0</v>
      </c>
      <c r="S25" s="1">
        <f t="shared" si="6"/>
        <v>0</v>
      </c>
      <c r="T25" s="25">
        <v>0</v>
      </c>
      <c r="U25" s="25">
        <f t="shared" si="7"/>
        <v>0</v>
      </c>
      <c r="V25" s="1">
        <v>38</v>
      </c>
      <c r="W25" s="1" t="s">
        <v>38</v>
      </c>
      <c r="X25" s="1">
        <v>27</v>
      </c>
      <c r="Y25" s="1">
        <v>30</v>
      </c>
      <c r="Z25" s="25">
        <f t="shared" si="8"/>
        <v>78.94736842105263</v>
      </c>
      <c r="AA25" s="25">
        <f t="shared" si="9"/>
        <v>3.1578947368421053</v>
      </c>
      <c r="AB25" s="1">
        <v>13</v>
      </c>
      <c r="AC25" s="1">
        <v>0</v>
      </c>
      <c r="AD25" s="1">
        <f t="shared" si="10"/>
        <v>780</v>
      </c>
      <c r="AE25" s="1">
        <v>2400</v>
      </c>
      <c r="AF25" s="1">
        <f t="shared" si="11"/>
        <v>1014</v>
      </c>
      <c r="AG25" s="1">
        <f t="shared" si="12"/>
        <v>16.899999999999999</v>
      </c>
      <c r="AH25" s="24">
        <v>13</v>
      </c>
      <c r="AI25" s="24">
        <v>0</v>
      </c>
      <c r="AJ25" s="1">
        <f t="shared" si="13"/>
        <v>780</v>
      </c>
      <c r="AK25" s="25">
        <f t="shared" si="14"/>
        <v>150</v>
      </c>
      <c r="AL25" s="25">
        <f t="shared" si="15"/>
        <v>6</v>
      </c>
      <c r="AM25" s="17">
        <f t="shared" si="16"/>
        <v>316.4473684210526</v>
      </c>
      <c r="AN25" s="17">
        <f t="shared" si="17"/>
        <v>12.657894736842106</v>
      </c>
      <c r="AO25" s="50" t="str">
        <f t="shared" si="18"/>
        <v>NO IDONEO</v>
      </c>
    </row>
    <row r="26" spans="1:41">
      <c r="A26" s="46">
        <v>21</v>
      </c>
      <c r="B26" s="47">
        <v>1196</v>
      </c>
      <c r="C26" s="48" t="s">
        <v>597</v>
      </c>
      <c r="D26" s="47">
        <v>1105166787</v>
      </c>
      <c r="E26" s="1">
        <v>40</v>
      </c>
      <c r="F26" s="1" t="s">
        <v>36</v>
      </c>
      <c r="G26" s="1">
        <f t="shared" si="0"/>
        <v>28</v>
      </c>
      <c r="H26" s="1">
        <v>44</v>
      </c>
      <c r="I26" s="25">
        <f t="shared" si="1"/>
        <v>110</v>
      </c>
      <c r="J26" s="25">
        <f t="shared" si="2"/>
        <v>4.4000000000000004</v>
      </c>
      <c r="K26" s="1">
        <v>4</v>
      </c>
      <c r="L26" s="1">
        <v>48</v>
      </c>
      <c r="M26" s="1">
        <f t="shared" si="3"/>
        <v>288</v>
      </c>
      <c r="N26" s="1" t="s">
        <v>37</v>
      </c>
      <c r="O26" s="1">
        <f t="shared" si="4"/>
        <v>374.4</v>
      </c>
      <c r="P26" s="1">
        <f t="shared" si="5"/>
        <v>6.2399999999999993</v>
      </c>
      <c r="Q26" s="24">
        <v>0</v>
      </c>
      <c r="R26" s="24">
        <v>0</v>
      </c>
      <c r="S26" s="1">
        <f t="shared" si="6"/>
        <v>0</v>
      </c>
      <c r="T26" s="25">
        <v>0</v>
      </c>
      <c r="U26" s="25">
        <f t="shared" si="7"/>
        <v>0</v>
      </c>
      <c r="V26" s="1">
        <v>38</v>
      </c>
      <c r="W26" s="1" t="s">
        <v>38</v>
      </c>
      <c r="X26" s="1">
        <v>27</v>
      </c>
      <c r="Y26" s="1">
        <v>38</v>
      </c>
      <c r="Z26" s="25">
        <f t="shared" si="8"/>
        <v>100</v>
      </c>
      <c r="AA26" s="25">
        <f t="shared" si="9"/>
        <v>4</v>
      </c>
      <c r="AB26" s="1">
        <v>13</v>
      </c>
      <c r="AC26" s="1">
        <v>0</v>
      </c>
      <c r="AD26" s="1">
        <f t="shared" si="10"/>
        <v>780</v>
      </c>
      <c r="AE26" s="1">
        <v>2400</v>
      </c>
      <c r="AF26" s="1">
        <f t="shared" si="11"/>
        <v>1014</v>
      </c>
      <c r="AG26" s="1">
        <f t="shared" si="12"/>
        <v>16.899999999999999</v>
      </c>
      <c r="AH26" s="24">
        <v>13</v>
      </c>
      <c r="AI26" s="24">
        <v>24</v>
      </c>
      <c r="AJ26" s="1">
        <f t="shared" si="13"/>
        <v>804</v>
      </c>
      <c r="AK26" s="25">
        <f t="shared" si="14"/>
        <v>145.38461538461539</v>
      </c>
      <c r="AL26" s="25">
        <f t="shared" si="15"/>
        <v>5.815384615384616</v>
      </c>
      <c r="AM26" s="17">
        <f t="shared" si="16"/>
        <v>355.38461538461536</v>
      </c>
      <c r="AN26" s="17">
        <f t="shared" si="17"/>
        <v>14.215384615384616</v>
      </c>
      <c r="AO26" s="50" t="str">
        <f t="shared" si="18"/>
        <v>IDONEO</v>
      </c>
    </row>
    <row r="27" spans="1:41">
      <c r="A27" s="46">
        <v>22</v>
      </c>
      <c r="B27" s="47">
        <v>1806</v>
      </c>
      <c r="C27" s="48" t="s">
        <v>598</v>
      </c>
      <c r="D27" s="47">
        <v>1105687089</v>
      </c>
      <c r="E27" s="1">
        <v>40</v>
      </c>
      <c r="F27" s="1" t="s">
        <v>36</v>
      </c>
      <c r="G27" s="1">
        <f t="shared" si="0"/>
        <v>28</v>
      </c>
      <c r="H27" s="1">
        <v>15</v>
      </c>
      <c r="I27" s="25">
        <f t="shared" si="1"/>
        <v>37.5</v>
      </c>
      <c r="J27" s="25">
        <f t="shared" si="2"/>
        <v>1.5</v>
      </c>
      <c r="K27" s="1">
        <v>4</v>
      </c>
      <c r="L27" s="1">
        <v>48</v>
      </c>
      <c r="M27" s="1">
        <f t="shared" si="3"/>
        <v>288</v>
      </c>
      <c r="N27" s="1" t="s">
        <v>37</v>
      </c>
      <c r="O27" s="1">
        <f t="shared" si="4"/>
        <v>374.4</v>
      </c>
      <c r="P27" s="1">
        <f t="shared" si="5"/>
        <v>6.2399999999999993</v>
      </c>
      <c r="Q27" s="24">
        <v>0</v>
      </c>
      <c r="R27" s="24">
        <v>0</v>
      </c>
      <c r="S27" s="1">
        <f t="shared" si="6"/>
        <v>0</v>
      </c>
      <c r="T27" s="25">
        <v>0</v>
      </c>
      <c r="U27" s="25">
        <f t="shared" si="7"/>
        <v>0</v>
      </c>
      <c r="V27" s="1">
        <v>38</v>
      </c>
      <c r="W27" s="1" t="s">
        <v>38</v>
      </c>
      <c r="X27" s="1">
        <v>27</v>
      </c>
      <c r="Y27" s="1">
        <v>14</v>
      </c>
      <c r="Z27" s="25">
        <f t="shared" si="8"/>
        <v>36.842105263157897</v>
      </c>
      <c r="AA27" s="25">
        <f t="shared" si="9"/>
        <v>1.4736842105263159</v>
      </c>
      <c r="AB27" s="1">
        <v>13</v>
      </c>
      <c r="AC27" s="1">
        <v>0</v>
      </c>
      <c r="AD27" s="1">
        <f t="shared" si="10"/>
        <v>780</v>
      </c>
      <c r="AE27" s="1">
        <v>2400</v>
      </c>
      <c r="AF27" s="1">
        <f t="shared" si="11"/>
        <v>1014</v>
      </c>
      <c r="AG27" s="1">
        <f t="shared" si="12"/>
        <v>16.899999999999999</v>
      </c>
      <c r="AH27" s="24">
        <v>17</v>
      </c>
      <c r="AI27" s="24">
        <v>53</v>
      </c>
      <c r="AJ27" s="1">
        <f t="shared" si="13"/>
        <v>1073</v>
      </c>
      <c r="AK27" s="25">
        <f t="shared" si="14"/>
        <v>93.65384615384616</v>
      </c>
      <c r="AL27" s="25">
        <f t="shared" si="15"/>
        <v>3.7461538461538462</v>
      </c>
      <c r="AM27" s="17">
        <f t="shared" si="16"/>
        <v>167.99595141700405</v>
      </c>
      <c r="AN27" s="17">
        <f t="shared" si="17"/>
        <v>6.7198380566801621</v>
      </c>
      <c r="AO27" s="50" t="str">
        <f t="shared" si="18"/>
        <v>NO IDONEO</v>
      </c>
    </row>
    <row r="28" spans="1:41">
      <c r="A28" s="46">
        <v>23</v>
      </c>
      <c r="B28" s="47">
        <v>1178</v>
      </c>
      <c r="C28" s="48" t="s">
        <v>599</v>
      </c>
      <c r="D28" s="47">
        <v>1105077539</v>
      </c>
      <c r="E28" s="1">
        <v>40</v>
      </c>
      <c r="F28" s="1" t="s">
        <v>36</v>
      </c>
      <c r="G28" s="1">
        <f t="shared" si="0"/>
        <v>28</v>
      </c>
      <c r="H28" s="1">
        <v>3</v>
      </c>
      <c r="I28" s="25">
        <f t="shared" si="1"/>
        <v>7.5</v>
      </c>
      <c r="J28" s="25">
        <f t="shared" si="2"/>
        <v>0.3</v>
      </c>
      <c r="K28" s="1">
        <v>4</v>
      </c>
      <c r="L28" s="1">
        <v>48</v>
      </c>
      <c r="M28" s="1">
        <f t="shared" si="3"/>
        <v>288</v>
      </c>
      <c r="N28" s="1" t="s">
        <v>37</v>
      </c>
      <c r="O28" s="1">
        <f t="shared" si="4"/>
        <v>374.4</v>
      </c>
      <c r="P28" s="1">
        <f t="shared" si="5"/>
        <v>6.2399999999999993</v>
      </c>
      <c r="Q28" s="24">
        <v>0</v>
      </c>
      <c r="R28" s="24">
        <v>0</v>
      </c>
      <c r="S28" s="1">
        <f t="shared" si="6"/>
        <v>0</v>
      </c>
      <c r="T28" s="25">
        <v>0</v>
      </c>
      <c r="U28" s="25">
        <f t="shared" si="7"/>
        <v>0</v>
      </c>
      <c r="V28" s="1">
        <v>38</v>
      </c>
      <c r="W28" s="1" t="s">
        <v>38</v>
      </c>
      <c r="X28" s="1">
        <v>27</v>
      </c>
      <c r="Y28" s="1">
        <v>4</v>
      </c>
      <c r="Z28" s="25">
        <f t="shared" si="8"/>
        <v>10.526315789473685</v>
      </c>
      <c r="AA28" s="25">
        <f t="shared" si="9"/>
        <v>0.4210526315789474</v>
      </c>
      <c r="AB28" s="1">
        <v>13</v>
      </c>
      <c r="AC28" s="1">
        <v>0</v>
      </c>
      <c r="AD28" s="1">
        <f t="shared" si="10"/>
        <v>780</v>
      </c>
      <c r="AE28" s="1">
        <v>2400</v>
      </c>
      <c r="AF28" s="1">
        <f t="shared" si="11"/>
        <v>1014</v>
      </c>
      <c r="AG28" s="1">
        <f t="shared" si="12"/>
        <v>16.899999999999999</v>
      </c>
      <c r="AH28" s="24">
        <v>13</v>
      </c>
      <c r="AI28" s="24">
        <v>55</v>
      </c>
      <c r="AJ28" s="1">
        <f t="shared" si="13"/>
        <v>835</v>
      </c>
      <c r="AK28" s="25">
        <f t="shared" si="14"/>
        <v>139.42307692307693</v>
      </c>
      <c r="AL28" s="25">
        <f t="shared" si="15"/>
        <v>5.5769230769230775</v>
      </c>
      <c r="AM28" s="17">
        <f t="shared" si="16"/>
        <v>157.4493927125506</v>
      </c>
      <c r="AN28" s="17">
        <f t="shared" si="17"/>
        <v>6.2979757085020251</v>
      </c>
      <c r="AO28" s="50" t="str">
        <f t="shared" si="18"/>
        <v>NO IDONEO</v>
      </c>
    </row>
    <row r="29" spans="1:41">
      <c r="A29" s="46">
        <v>24</v>
      </c>
      <c r="B29" s="47">
        <v>3</v>
      </c>
      <c r="C29" s="48" t="s">
        <v>600</v>
      </c>
      <c r="D29" s="47">
        <v>1105236242</v>
      </c>
      <c r="E29" s="1">
        <v>40</v>
      </c>
      <c r="F29" s="1" t="s">
        <v>36</v>
      </c>
      <c r="G29" s="1">
        <f t="shared" si="0"/>
        <v>28</v>
      </c>
      <c r="H29" s="1">
        <v>24</v>
      </c>
      <c r="I29" s="25">
        <f t="shared" si="1"/>
        <v>60</v>
      </c>
      <c r="J29" s="25">
        <f t="shared" si="2"/>
        <v>2.4</v>
      </c>
      <c r="K29" s="1">
        <v>4</v>
      </c>
      <c r="L29" s="1">
        <v>48</v>
      </c>
      <c r="M29" s="1">
        <f t="shared" si="3"/>
        <v>288</v>
      </c>
      <c r="N29" s="1" t="s">
        <v>37</v>
      </c>
      <c r="O29" s="1">
        <f t="shared" si="4"/>
        <v>374.4</v>
      </c>
      <c r="P29" s="1">
        <f t="shared" si="5"/>
        <v>6.2399999999999993</v>
      </c>
      <c r="Q29" s="24">
        <v>0</v>
      </c>
      <c r="R29" s="24">
        <v>0</v>
      </c>
      <c r="S29" s="1">
        <f t="shared" si="6"/>
        <v>0</v>
      </c>
      <c r="T29" s="25">
        <v>0</v>
      </c>
      <c r="U29" s="25">
        <f t="shared" si="7"/>
        <v>0</v>
      </c>
      <c r="V29" s="1">
        <v>38</v>
      </c>
      <c r="W29" s="1" t="s">
        <v>38</v>
      </c>
      <c r="X29" s="1">
        <v>27</v>
      </c>
      <c r="Y29" s="1">
        <v>15</v>
      </c>
      <c r="Z29" s="25">
        <f t="shared" si="8"/>
        <v>39.473684210526315</v>
      </c>
      <c r="AA29" s="25">
        <f t="shared" si="9"/>
        <v>1.5789473684210527</v>
      </c>
      <c r="AB29" s="1">
        <v>13</v>
      </c>
      <c r="AC29" s="1">
        <v>0</v>
      </c>
      <c r="AD29" s="1">
        <f t="shared" si="10"/>
        <v>780</v>
      </c>
      <c r="AE29" s="1">
        <v>2400</v>
      </c>
      <c r="AF29" s="1">
        <f t="shared" si="11"/>
        <v>1014</v>
      </c>
      <c r="AG29" s="1">
        <f t="shared" si="12"/>
        <v>16.899999999999999</v>
      </c>
      <c r="AH29" s="24">
        <v>13</v>
      </c>
      <c r="AI29" s="24">
        <v>0</v>
      </c>
      <c r="AJ29" s="1">
        <f t="shared" si="13"/>
        <v>780</v>
      </c>
      <c r="AK29" s="25">
        <f t="shared" si="14"/>
        <v>150</v>
      </c>
      <c r="AL29" s="25">
        <f t="shared" si="15"/>
        <v>6</v>
      </c>
      <c r="AM29" s="17">
        <f t="shared" si="16"/>
        <v>249.4736842105263</v>
      </c>
      <c r="AN29" s="17">
        <f t="shared" si="17"/>
        <v>9.9789473684210535</v>
      </c>
      <c r="AO29" s="50" t="str">
        <f t="shared" si="18"/>
        <v>NO IDONEO</v>
      </c>
    </row>
    <row r="30" spans="1:41">
      <c r="A30" s="46">
        <v>25</v>
      </c>
      <c r="B30" s="47">
        <v>1582</v>
      </c>
      <c r="C30" s="48" t="s">
        <v>601</v>
      </c>
      <c r="D30" s="49" t="s">
        <v>602</v>
      </c>
      <c r="E30" s="1">
        <v>40</v>
      </c>
      <c r="F30" s="1" t="s">
        <v>36</v>
      </c>
      <c r="G30" s="1">
        <f t="shared" si="0"/>
        <v>28</v>
      </c>
      <c r="H30" s="1">
        <v>15</v>
      </c>
      <c r="I30" s="25">
        <f t="shared" si="1"/>
        <v>37.5</v>
      </c>
      <c r="J30" s="25">
        <f t="shared" si="2"/>
        <v>1.5</v>
      </c>
      <c r="K30" s="1">
        <v>4</v>
      </c>
      <c r="L30" s="1">
        <v>48</v>
      </c>
      <c r="M30" s="1">
        <f t="shared" si="3"/>
        <v>288</v>
      </c>
      <c r="N30" s="1" t="s">
        <v>37</v>
      </c>
      <c r="O30" s="1">
        <f t="shared" si="4"/>
        <v>374.4</v>
      </c>
      <c r="P30" s="1">
        <f t="shared" si="5"/>
        <v>6.2399999999999993</v>
      </c>
      <c r="Q30" s="24">
        <v>0</v>
      </c>
      <c r="R30" s="24">
        <v>0</v>
      </c>
      <c r="S30" s="1">
        <f t="shared" si="6"/>
        <v>0</v>
      </c>
      <c r="T30" s="25">
        <v>0</v>
      </c>
      <c r="U30" s="25">
        <f t="shared" si="7"/>
        <v>0</v>
      </c>
      <c r="V30" s="1">
        <v>38</v>
      </c>
      <c r="W30" s="1" t="s">
        <v>38</v>
      </c>
      <c r="X30" s="1">
        <v>27</v>
      </c>
      <c r="Y30" s="1">
        <v>17</v>
      </c>
      <c r="Z30" s="25">
        <f t="shared" si="8"/>
        <v>44.736842105263158</v>
      </c>
      <c r="AA30" s="25">
        <f t="shared" si="9"/>
        <v>1.7894736842105263</v>
      </c>
      <c r="AB30" s="1">
        <v>13</v>
      </c>
      <c r="AC30" s="1">
        <v>0</v>
      </c>
      <c r="AD30" s="1">
        <f t="shared" si="10"/>
        <v>780</v>
      </c>
      <c r="AE30" s="1">
        <v>2400</v>
      </c>
      <c r="AF30" s="1">
        <f t="shared" si="11"/>
        <v>1014</v>
      </c>
      <c r="AG30" s="1">
        <f t="shared" si="12"/>
        <v>16.899999999999999</v>
      </c>
      <c r="AH30" s="24">
        <v>15</v>
      </c>
      <c r="AI30" s="24">
        <v>35</v>
      </c>
      <c r="AJ30" s="1">
        <f t="shared" si="13"/>
        <v>935</v>
      </c>
      <c r="AK30" s="25">
        <f t="shared" si="14"/>
        <v>120.19230769230768</v>
      </c>
      <c r="AL30" s="25">
        <f t="shared" si="15"/>
        <v>4.8076923076923075</v>
      </c>
      <c r="AM30" s="17">
        <f t="shared" si="16"/>
        <v>202.42914979757083</v>
      </c>
      <c r="AN30" s="17">
        <f t="shared" si="17"/>
        <v>8.097165991902834</v>
      </c>
      <c r="AO30" s="50" t="str">
        <f t="shared" si="18"/>
        <v>NO IDONEO</v>
      </c>
    </row>
    <row r="31" spans="1:41">
      <c r="A31" s="46">
        <v>26</v>
      </c>
      <c r="B31" s="47">
        <v>84</v>
      </c>
      <c r="C31" s="48" t="s">
        <v>603</v>
      </c>
      <c r="D31" s="47">
        <v>1105073744</v>
      </c>
      <c r="E31" s="1">
        <v>40</v>
      </c>
      <c r="F31" s="1" t="s">
        <v>36</v>
      </c>
      <c r="G31" s="1">
        <f t="shared" si="0"/>
        <v>28</v>
      </c>
      <c r="H31" s="1">
        <v>30</v>
      </c>
      <c r="I31" s="25">
        <f t="shared" si="1"/>
        <v>75</v>
      </c>
      <c r="J31" s="25">
        <f t="shared" si="2"/>
        <v>3</v>
      </c>
      <c r="K31" s="1">
        <v>4</v>
      </c>
      <c r="L31" s="1">
        <v>48</v>
      </c>
      <c r="M31" s="1">
        <f t="shared" si="3"/>
        <v>288</v>
      </c>
      <c r="N31" s="1" t="s">
        <v>37</v>
      </c>
      <c r="O31" s="1">
        <f t="shared" si="4"/>
        <v>374.4</v>
      </c>
      <c r="P31" s="1">
        <f t="shared" si="5"/>
        <v>6.2399999999999993</v>
      </c>
      <c r="Q31" s="24">
        <v>0</v>
      </c>
      <c r="R31" s="24">
        <v>0</v>
      </c>
      <c r="S31" s="1">
        <f t="shared" si="6"/>
        <v>0</v>
      </c>
      <c r="T31" s="25">
        <v>0</v>
      </c>
      <c r="U31" s="25">
        <f t="shared" si="7"/>
        <v>0</v>
      </c>
      <c r="V31" s="1">
        <v>38</v>
      </c>
      <c r="W31" s="1" t="s">
        <v>38</v>
      </c>
      <c r="X31" s="1">
        <v>27</v>
      </c>
      <c r="Y31" s="1">
        <v>13</v>
      </c>
      <c r="Z31" s="25">
        <f t="shared" si="8"/>
        <v>34.210526315789473</v>
      </c>
      <c r="AA31" s="25">
        <f t="shared" si="9"/>
        <v>1.368421052631579</v>
      </c>
      <c r="AB31" s="1">
        <v>13</v>
      </c>
      <c r="AC31" s="1">
        <v>0</v>
      </c>
      <c r="AD31" s="1">
        <f t="shared" si="10"/>
        <v>780</v>
      </c>
      <c r="AE31" s="1">
        <v>2400</v>
      </c>
      <c r="AF31" s="1">
        <f t="shared" si="11"/>
        <v>1014</v>
      </c>
      <c r="AG31" s="1">
        <f t="shared" si="12"/>
        <v>16.899999999999999</v>
      </c>
      <c r="AH31" s="24">
        <v>17</v>
      </c>
      <c r="AI31" s="24">
        <v>45</v>
      </c>
      <c r="AJ31" s="1">
        <f t="shared" si="13"/>
        <v>1065</v>
      </c>
      <c r="AK31" s="25">
        <f t="shared" si="14"/>
        <v>95.192307692307679</v>
      </c>
      <c r="AL31" s="25">
        <f t="shared" si="15"/>
        <v>3.807692307692307</v>
      </c>
      <c r="AM31" s="17">
        <f t="shared" si="16"/>
        <v>204.40283400809716</v>
      </c>
      <c r="AN31" s="17">
        <f t="shared" si="17"/>
        <v>8.1761133603238854</v>
      </c>
      <c r="AO31" s="50" t="str">
        <f t="shared" si="18"/>
        <v>NO IDONEO</v>
      </c>
    </row>
    <row r="32" spans="1:41">
      <c r="A32" s="46">
        <v>27</v>
      </c>
      <c r="B32" s="47">
        <v>158</v>
      </c>
      <c r="C32" s="48" t="s">
        <v>604</v>
      </c>
      <c r="D32" s="47">
        <v>1105071086</v>
      </c>
      <c r="E32" s="1">
        <v>40</v>
      </c>
      <c r="F32" s="1" t="s">
        <v>36</v>
      </c>
      <c r="G32" s="1">
        <f t="shared" si="0"/>
        <v>28</v>
      </c>
      <c r="H32" s="1">
        <v>26</v>
      </c>
      <c r="I32" s="25">
        <f t="shared" si="1"/>
        <v>65</v>
      </c>
      <c r="J32" s="25">
        <f t="shared" si="2"/>
        <v>2.6</v>
      </c>
      <c r="K32" s="1">
        <v>4</v>
      </c>
      <c r="L32" s="1">
        <v>48</v>
      </c>
      <c r="M32" s="1">
        <f t="shared" si="3"/>
        <v>288</v>
      </c>
      <c r="N32" s="1" t="s">
        <v>37</v>
      </c>
      <c r="O32" s="1">
        <f t="shared" si="4"/>
        <v>374.4</v>
      </c>
      <c r="P32" s="1">
        <f t="shared" si="5"/>
        <v>6.2399999999999993</v>
      </c>
      <c r="Q32" s="24">
        <v>0</v>
      </c>
      <c r="R32" s="24">
        <v>0</v>
      </c>
      <c r="S32" s="1">
        <f t="shared" si="6"/>
        <v>0</v>
      </c>
      <c r="T32" s="25">
        <v>0</v>
      </c>
      <c r="U32" s="25">
        <f t="shared" si="7"/>
        <v>0</v>
      </c>
      <c r="V32" s="1">
        <v>38</v>
      </c>
      <c r="W32" s="1" t="s">
        <v>38</v>
      </c>
      <c r="X32" s="1">
        <v>27</v>
      </c>
      <c r="Y32" s="1">
        <v>15</v>
      </c>
      <c r="Z32" s="25">
        <f t="shared" si="8"/>
        <v>39.473684210526315</v>
      </c>
      <c r="AA32" s="25">
        <f t="shared" si="9"/>
        <v>1.5789473684210527</v>
      </c>
      <c r="AB32" s="1">
        <v>13</v>
      </c>
      <c r="AC32" s="1">
        <v>0</v>
      </c>
      <c r="AD32" s="1">
        <f t="shared" si="10"/>
        <v>780</v>
      </c>
      <c r="AE32" s="1">
        <v>2400</v>
      </c>
      <c r="AF32" s="1">
        <f t="shared" si="11"/>
        <v>1014</v>
      </c>
      <c r="AG32" s="1">
        <f t="shared" si="12"/>
        <v>16.899999999999999</v>
      </c>
      <c r="AH32" s="24">
        <v>15</v>
      </c>
      <c r="AI32" s="24">
        <v>12</v>
      </c>
      <c r="AJ32" s="1">
        <f t="shared" si="13"/>
        <v>912</v>
      </c>
      <c r="AK32" s="25">
        <f t="shared" si="14"/>
        <v>124.61538461538461</v>
      </c>
      <c r="AL32" s="25">
        <f t="shared" si="15"/>
        <v>4.9846153846153838</v>
      </c>
      <c r="AM32" s="17">
        <f t="shared" si="16"/>
        <v>229.08906882591094</v>
      </c>
      <c r="AN32" s="17">
        <f t="shared" si="17"/>
        <v>9.1635627530364374</v>
      </c>
      <c r="AO32" s="50" t="str">
        <f t="shared" si="18"/>
        <v>NO IDONEO</v>
      </c>
    </row>
    <row r="33" spans="1:41">
      <c r="A33" s="46">
        <v>28</v>
      </c>
      <c r="B33" s="47">
        <v>1834</v>
      </c>
      <c r="C33" s="48" t="s">
        <v>605</v>
      </c>
      <c r="D33" s="47">
        <v>1900728682</v>
      </c>
      <c r="E33" s="1">
        <v>40</v>
      </c>
      <c r="F33" s="1" t="s">
        <v>36</v>
      </c>
      <c r="G33" s="1">
        <f t="shared" si="0"/>
        <v>28</v>
      </c>
      <c r="H33" s="1">
        <v>8</v>
      </c>
      <c r="I33" s="25">
        <f t="shared" si="1"/>
        <v>20</v>
      </c>
      <c r="J33" s="25">
        <f t="shared" si="2"/>
        <v>0.8</v>
      </c>
      <c r="K33" s="1">
        <v>4</v>
      </c>
      <c r="L33" s="1">
        <v>48</v>
      </c>
      <c r="M33" s="1">
        <f t="shared" si="3"/>
        <v>288</v>
      </c>
      <c r="N33" s="1" t="s">
        <v>37</v>
      </c>
      <c r="O33" s="1">
        <f t="shared" si="4"/>
        <v>374.4</v>
      </c>
      <c r="P33" s="1">
        <f t="shared" si="5"/>
        <v>6.2399999999999993</v>
      </c>
      <c r="Q33" s="24">
        <v>0</v>
      </c>
      <c r="R33" s="24">
        <v>0</v>
      </c>
      <c r="S33" s="1">
        <f t="shared" si="6"/>
        <v>0</v>
      </c>
      <c r="T33" s="25">
        <v>0</v>
      </c>
      <c r="U33" s="25">
        <f t="shared" si="7"/>
        <v>0</v>
      </c>
      <c r="V33" s="1">
        <v>38</v>
      </c>
      <c r="W33" s="1" t="s">
        <v>38</v>
      </c>
      <c r="X33" s="1">
        <v>27</v>
      </c>
      <c r="Y33" s="1">
        <v>5</v>
      </c>
      <c r="Z33" s="25">
        <f t="shared" si="8"/>
        <v>13.157894736842104</v>
      </c>
      <c r="AA33" s="25">
        <f t="shared" si="9"/>
        <v>0.52631578947368418</v>
      </c>
      <c r="AB33" s="1">
        <v>13</v>
      </c>
      <c r="AC33" s="1">
        <v>0</v>
      </c>
      <c r="AD33" s="1">
        <f t="shared" si="10"/>
        <v>780</v>
      </c>
      <c r="AE33" s="1">
        <v>2400</v>
      </c>
      <c r="AF33" s="1">
        <f t="shared" si="11"/>
        <v>1014</v>
      </c>
      <c r="AG33" s="1">
        <f t="shared" si="12"/>
        <v>16.899999999999999</v>
      </c>
      <c r="AH33" s="24">
        <v>13</v>
      </c>
      <c r="AI33" s="24">
        <v>0</v>
      </c>
      <c r="AJ33" s="1">
        <f t="shared" si="13"/>
        <v>780</v>
      </c>
      <c r="AK33" s="25">
        <f t="shared" si="14"/>
        <v>150</v>
      </c>
      <c r="AL33" s="25">
        <f t="shared" si="15"/>
        <v>6</v>
      </c>
      <c r="AM33" s="17">
        <f t="shared" si="16"/>
        <v>183.15789473684211</v>
      </c>
      <c r="AN33" s="17">
        <f t="shared" si="17"/>
        <v>7.3263157894736839</v>
      </c>
      <c r="AO33" s="50" t="str">
        <f t="shared" si="18"/>
        <v>NO IDONEO</v>
      </c>
    </row>
    <row r="34" spans="1:41">
      <c r="A34" s="46">
        <v>29</v>
      </c>
      <c r="B34" s="47">
        <v>886</v>
      </c>
      <c r="C34" s="48" t="s">
        <v>606</v>
      </c>
      <c r="D34" s="47">
        <v>1106072687</v>
      </c>
      <c r="E34" s="1">
        <v>40</v>
      </c>
      <c r="F34" s="1" t="s">
        <v>36</v>
      </c>
      <c r="G34" s="1">
        <f t="shared" si="0"/>
        <v>28</v>
      </c>
      <c r="H34" s="1">
        <v>20</v>
      </c>
      <c r="I34" s="25">
        <f t="shared" si="1"/>
        <v>50</v>
      </c>
      <c r="J34" s="25">
        <f t="shared" si="2"/>
        <v>2</v>
      </c>
      <c r="K34" s="1">
        <v>4</v>
      </c>
      <c r="L34" s="1">
        <v>48</v>
      </c>
      <c r="M34" s="1">
        <f t="shared" si="3"/>
        <v>288</v>
      </c>
      <c r="N34" s="1" t="s">
        <v>37</v>
      </c>
      <c r="O34" s="1">
        <f t="shared" si="4"/>
        <v>374.4</v>
      </c>
      <c r="P34" s="1">
        <f t="shared" si="5"/>
        <v>6.2399999999999993</v>
      </c>
      <c r="Q34" s="24">
        <v>6</v>
      </c>
      <c r="R34" s="24">
        <v>2</v>
      </c>
      <c r="S34" s="1">
        <f t="shared" si="6"/>
        <v>362</v>
      </c>
      <c r="T34" s="25">
        <f t="shared" si="19"/>
        <v>111.45833333333334</v>
      </c>
      <c r="U34" s="25">
        <f t="shared" si="7"/>
        <v>4.458333333333333</v>
      </c>
      <c r="V34" s="1">
        <v>38</v>
      </c>
      <c r="W34" s="1" t="s">
        <v>38</v>
      </c>
      <c r="X34" s="1">
        <v>27</v>
      </c>
      <c r="Y34" s="1">
        <v>5</v>
      </c>
      <c r="Z34" s="25">
        <f t="shared" si="8"/>
        <v>13.157894736842104</v>
      </c>
      <c r="AA34" s="25">
        <f t="shared" si="9"/>
        <v>0.52631578947368418</v>
      </c>
      <c r="AB34" s="1">
        <v>13</v>
      </c>
      <c r="AC34" s="1">
        <v>0</v>
      </c>
      <c r="AD34" s="1">
        <f t="shared" si="10"/>
        <v>780</v>
      </c>
      <c r="AE34" s="1">
        <v>2400</v>
      </c>
      <c r="AF34" s="1">
        <f t="shared" si="11"/>
        <v>1014</v>
      </c>
      <c r="AG34" s="1">
        <f t="shared" si="12"/>
        <v>16.899999999999999</v>
      </c>
      <c r="AH34" s="24">
        <v>18</v>
      </c>
      <c r="AI34" s="24">
        <v>34</v>
      </c>
      <c r="AJ34" s="1">
        <f t="shared" si="13"/>
        <v>1114</v>
      </c>
      <c r="AK34" s="25">
        <f t="shared" si="14"/>
        <v>85.769230769230774</v>
      </c>
      <c r="AL34" s="25">
        <f t="shared" si="15"/>
        <v>3.430769230769231</v>
      </c>
      <c r="AM34" s="17">
        <f t="shared" si="16"/>
        <v>260.38545883940623</v>
      </c>
      <c r="AN34" s="17">
        <f t="shared" si="17"/>
        <v>10.415418353576248</v>
      </c>
      <c r="AO34" s="50" t="str">
        <f t="shared" si="18"/>
        <v>NO IDONEO</v>
      </c>
    </row>
    <row r="35" spans="1:41">
      <c r="A35" s="46">
        <v>30</v>
      </c>
      <c r="B35" s="47">
        <v>1672</v>
      </c>
      <c r="C35" s="48" t="s">
        <v>607</v>
      </c>
      <c r="D35" s="49" t="s">
        <v>608</v>
      </c>
      <c r="E35" s="1">
        <v>40</v>
      </c>
      <c r="F35" s="1" t="s">
        <v>36</v>
      </c>
      <c r="G35" s="1">
        <f t="shared" si="0"/>
        <v>28</v>
      </c>
      <c r="H35" s="1">
        <v>28</v>
      </c>
      <c r="I35" s="25">
        <f t="shared" si="1"/>
        <v>70</v>
      </c>
      <c r="J35" s="25">
        <f t="shared" si="2"/>
        <v>2.8</v>
      </c>
      <c r="K35" s="1">
        <v>4</v>
      </c>
      <c r="L35" s="1">
        <v>48</v>
      </c>
      <c r="M35" s="1">
        <f t="shared" si="3"/>
        <v>288</v>
      </c>
      <c r="N35" s="1" t="s">
        <v>37</v>
      </c>
      <c r="O35" s="1">
        <f t="shared" si="4"/>
        <v>374.4</v>
      </c>
      <c r="P35" s="1">
        <f t="shared" si="5"/>
        <v>6.2399999999999993</v>
      </c>
      <c r="Q35" s="24">
        <v>4</v>
      </c>
      <c r="R35" s="24">
        <v>48</v>
      </c>
      <c r="S35" s="1">
        <f t="shared" si="6"/>
        <v>288</v>
      </c>
      <c r="T35" s="25">
        <f t="shared" si="19"/>
        <v>150</v>
      </c>
      <c r="U35" s="25">
        <f t="shared" si="7"/>
        <v>6</v>
      </c>
      <c r="V35" s="1">
        <v>38</v>
      </c>
      <c r="W35" s="1" t="s">
        <v>38</v>
      </c>
      <c r="X35" s="1">
        <v>27</v>
      </c>
      <c r="Y35" s="1">
        <v>5</v>
      </c>
      <c r="Z35" s="25">
        <f t="shared" si="8"/>
        <v>13.157894736842104</v>
      </c>
      <c r="AA35" s="25">
        <f t="shared" si="9"/>
        <v>0.52631578947368418</v>
      </c>
      <c r="AB35" s="1">
        <v>13</v>
      </c>
      <c r="AC35" s="1">
        <v>0</v>
      </c>
      <c r="AD35" s="1">
        <f t="shared" si="10"/>
        <v>780</v>
      </c>
      <c r="AE35" s="1">
        <v>2400</v>
      </c>
      <c r="AF35" s="1">
        <f t="shared" si="11"/>
        <v>1014</v>
      </c>
      <c r="AG35" s="1">
        <f t="shared" si="12"/>
        <v>16.899999999999999</v>
      </c>
      <c r="AH35" s="24">
        <v>13</v>
      </c>
      <c r="AI35" s="24">
        <v>0</v>
      </c>
      <c r="AJ35" s="1">
        <f t="shared" si="13"/>
        <v>780</v>
      </c>
      <c r="AK35" s="25">
        <f t="shared" si="14"/>
        <v>150</v>
      </c>
      <c r="AL35" s="25">
        <f t="shared" si="15"/>
        <v>6</v>
      </c>
      <c r="AM35" s="17">
        <f t="shared" si="16"/>
        <v>383.15789473684208</v>
      </c>
      <c r="AN35" s="17">
        <f t="shared" si="17"/>
        <v>15.326315789473686</v>
      </c>
      <c r="AO35" s="50" t="str">
        <f t="shared" si="18"/>
        <v>IDONEO</v>
      </c>
    </row>
    <row r="36" spans="1:41">
      <c r="A36" s="46">
        <v>31</v>
      </c>
      <c r="B36" s="47">
        <v>1465</v>
      </c>
      <c r="C36" s="48" t="s">
        <v>609</v>
      </c>
      <c r="D36" s="49" t="s">
        <v>610</v>
      </c>
      <c r="E36" s="1">
        <v>40</v>
      </c>
      <c r="F36" s="1" t="s">
        <v>36</v>
      </c>
      <c r="G36" s="1">
        <f t="shared" si="0"/>
        <v>28</v>
      </c>
      <c r="H36" s="1">
        <v>15</v>
      </c>
      <c r="I36" s="25">
        <f t="shared" si="1"/>
        <v>37.5</v>
      </c>
      <c r="J36" s="25">
        <f t="shared" si="2"/>
        <v>1.5</v>
      </c>
      <c r="K36" s="1">
        <v>4</v>
      </c>
      <c r="L36" s="1">
        <v>48</v>
      </c>
      <c r="M36" s="1">
        <f t="shared" si="3"/>
        <v>288</v>
      </c>
      <c r="N36" s="1" t="s">
        <v>37</v>
      </c>
      <c r="O36" s="1">
        <f t="shared" si="4"/>
        <v>374.4</v>
      </c>
      <c r="P36" s="1">
        <f t="shared" si="5"/>
        <v>6.2399999999999993</v>
      </c>
      <c r="Q36" s="24">
        <v>0</v>
      </c>
      <c r="R36" s="24">
        <v>0</v>
      </c>
      <c r="S36" s="1">
        <f t="shared" si="6"/>
        <v>0</v>
      </c>
      <c r="T36" s="25">
        <v>0</v>
      </c>
      <c r="U36" s="25">
        <f t="shared" si="7"/>
        <v>0</v>
      </c>
      <c r="V36" s="1">
        <v>38</v>
      </c>
      <c r="W36" s="1" t="s">
        <v>38</v>
      </c>
      <c r="X36" s="1">
        <v>27</v>
      </c>
      <c r="Y36" s="1">
        <v>30</v>
      </c>
      <c r="Z36" s="25">
        <f t="shared" si="8"/>
        <v>78.94736842105263</v>
      </c>
      <c r="AA36" s="25">
        <f t="shared" si="9"/>
        <v>3.1578947368421053</v>
      </c>
      <c r="AB36" s="1">
        <v>13</v>
      </c>
      <c r="AC36" s="1">
        <v>0</v>
      </c>
      <c r="AD36" s="1">
        <f t="shared" si="10"/>
        <v>780</v>
      </c>
      <c r="AE36" s="1">
        <v>2400</v>
      </c>
      <c r="AF36" s="1">
        <f t="shared" si="11"/>
        <v>1014</v>
      </c>
      <c r="AG36" s="1">
        <f t="shared" si="12"/>
        <v>16.899999999999999</v>
      </c>
      <c r="AH36" s="24">
        <v>13</v>
      </c>
      <c r="AI36" s="24">
        <v>18</v>
      </c>
      <c r="AJ36" s="1">
        <f t="shared" si="13"/>
        <v>798</v>
      </c>
      <c r="AK36" s="25">
        <f t="shared" si="14"/>
        <v>146.53846153846155</v>
      </c>
      <c r="AL36" s="25">
        <f t="shared" si="15"/>
        <v>5.861538461538462</v>
      </c>
      <c r="AM36" s="17">
        <f t="shared" si="16"/>
        <v>262.98582995951415</v>
      </c>
      <c r="AN36" s="17">
        <f t="shared" si="17"/>
        <v>10.519433198380568</v>
      </c>
      <c r="AO36" s="50" t="str">
        <f t="shared" si="18"/>
        <v>NO IDONEO</v>
      </c>
    </row>
    <row r="37" spans="1:41">
      <c r="A37" s="46">
        <v>32</v>
      </c>
      <c r="B37" s="47">
        <v>23</v>
      </c>
      <c r="C37" s="48" t="s">
        <v>611</v>
      </c>
      <c r="D37" s="47">
        <v>1105556110</v>
      </c>
      <c r="E37" s="1">
        <v>40</v>
      </c>
      <c r="F37" s="1" t="s">
        <v>36</v>
      </c>
      <c r="G37" s="1">
        <f t="shared" si="0"/>
        <v>28</v>
      </c>
      <c r="H37" s="1">
        <v>19</v>
      </c>
      <c r="I37" s="25">
        <f t="shared" si="1"/>
        <v>47.5</v>
      </c>
      <c r="J37" s="25">
        <f t="shared" si="2"/>
        <v>1.9</v>
      </c>
      <c r="K37" s="1">
        <v>4</v>
      </c>
      <c r="L37" s="1">
        <v>48</v>
      </c>
      <c r="M37" s="1">
        <f t="shared" si="3"/>
        <v>288</v>
      </c>
      <c r="N37" s="1" t="s">
        <v>37</v>
      </c>
      <c r="O37" s="1">
        <f t="shared" si="4"/>
        <v>374.4</v>
      </c>
      <c r="P37" s="1">
        <f t="shared" si="5"/>
        <v>6.2399999999999993</v>
      </c>
      <c r="Q37" s="24">
        <v>0</v>
      </c>
      <c r="R37" s="24">
        <v>0</v>
      </c>
      <c r="S37" s="1">
        <f t="shared" si="6"/>
        <v>0</v>
      </c>
      <c r="T37" s="25">
        <v>0</v>
      </c>
      <c r="U37" s="25">
        <f t="shared" si="7"/>
        <v>0</v>
      </c>
      <c r="V37" s="1">
        <v>38</v>
      </c>
      <c r="W37" s="1" t="s">
        <v>38</v>
      </c>
      <c r="X37" s="1">
        <v>27</v>
      </c>
      <c r="Y37" s="1">
        <v>16</v>
      </c>
      <c r="Z37" s="25">
        <f t="shared" si="8"/>
        <v>42.10526315789474</v>
      </c>
      <c r="AA37" s="25">
        <f t="shared" si="9"/>
        <v>1.6842105263157896</v>
      </c>
      <c r="AB37" s="1">
        <v>13</v>
      </c>
      <c r="AC37" s="1">
        <v>0</v>
      </c>
      <c r="AD37" s="1">
        <f t="shared" si="10"/>
        <v>780</v>
      </c>
      <c r="AE37" s="1">
        <v>2400</v>
      </c>
      <c r="AF37" s="1">
        <f t="shared" si="11"/>
        <v>1014</v>
      </c>
      <c r="AG37" s="1">
        <f t="shared" si="12"/>
        <v>16.899999999999999</v>
      </c>
      <c r="AH37" s="24">
        <v>17</v>
      </c>
      <c r="AI37" s="24">
        <v>21</v>
      </c>
      <c r="AJ37" s="1">
        <f t="shared" si="13"/>
        <v>1041</v>
      </c>
      <c r="AK37" s="25">
        <f t="shared" si="14"/>
        <v>99.807692307692321</v>
      </c>
      <c r="AL37" s="25">
        <f t="shared" si="15"/>
        <v>3.9923076923076928</v>
      </c>
      <c r="AM37" s="17">
        <f t="shared" si="16"/>
        <v>189.41295546558706</v>
      </c>
      <c r="AN37" s="17">
        <f t="shared" si="17"/>
        <v>7.5765182186234821</v>
      </c>
      <c r="AO37" s="50" t="str">
        <f t="shared" si="18"/>
        <v>NO IDONEO</v>
      </c>
    </row>
    <row r="38" spans="1:41">
      <c r="A38" s="46">
        <v>33</v>
      </c>
      <c r="B38" s="47">
        <v>1759</v>
      </c>
      <c r="C38" s="48" t="s">
        <v>612</v>
      </c>
      <c r="D38" s="47">
        <v>1105801052</v>
      </c>
      <c r="E38" s="1">
        <v>40</v>
      </c>
      <c r="F38" s="1" t="s">
        <v>36</v>
      </c>
      <c r="G38" s="1">
        <f t="shared" si="0"/>
        <v>28</v>
      </c>
      <c r="H38" s="1">
        <v>27</v>
      </c>
      <c r="I38" s="25">
        <f t="shared" si="1"/>
        <v>67.5</v>
      </c>
      <c r="J38" s="25">
        <f t="shared" si="2"/>
        <v>2.7</v>
      </c>
      <c r="K38" s="1">
        <v>4</v>
      </c>
      <c r="L38" s="1">
        <v>48</v>
      </c>
      <c r="M38" s="1">
        <f t="shared" si="3"/>
        <v>288</v>
      </c>
      <c r="N38" s="1" t="s">
        <v>37</v>
      </c>
      <c r="O38" s="1">
        <f t="shared" si="4"/>
        <v>374.4</v>
      </c>
      <c r="P38" s="1">
        <f t="shared" si="5"/>
        <v>6.2399999999999993</v>
      </c>
      <c r="Q38" s="24">
        <v>0</v>
      </c>
      <c r="R38" s="24">
        <v>0</v>
      </c>
      <c r="S38" s="1">
        <f t="shared" si="6"/>
        <v>0</v>
      </c>
      <c r="T38" s="25">
        <v>0</v>
      </c>
      <c r="U38" s="25">
        <f t="shared" si="7"/>
        <v>0</v>
      </c>
      <c r="V38" s="1">
        <v>38</v>
      </c>
      <c r="W38" s="1" t="s">
        <v>38</v>
      </c>
      <c r="X38" s="1">
        <v>27</v>
      </c>
      <c r="Y38" s="1">
        <v>10</v>
      </c>
      <c r="Z38" s="25">
        <f t="shared" si="8"/>
        <v>26.315789473684209</v>
      </c>
      <c r="AA38" s="25">
        <f t="shared" si="9"/>
        <v>1.0526315789473684</v>
      </c>
      <c r="AB38" s="1">
        <v>13</v>
      </c>
      <c r="AC38" s="1">
        <v>0</v>
      </c>
      <c r="AD38" s="1">
        <f t="shared" si="10"/>
        <v>780</v>
      </c>
      <c r="AE38" s="1">
        <v>2400</v>
      </c>
      <c r="AF38" s="1">
        <f t="shared" si="11"/>
        <v>1014</v>
      </c>
      <c r="AG38" s="1">
        <f t="shared" si="12"/>
        <v>16.899999999999999</v>
      </c>
      <c r="AH38" s="24">
        <v>15</v>
      </c>
      <c r="AI38" s="24">
        <v>10</v>
      </c>
      <c r="AJ38" s="1">
        <f t="shared" si="13"/>
        <v>910</v>
      </c>
      <c r="AK38" s="25">
        <f t="shared" si="14"/>
        <v>125</v>
      </c>
      <c r="AL38" s="25">
        <f t="shared" si="15"/>
        <v>5</v>
      </c>
      <c r="AM38" s="17">
        <f t="shared" si="16"/>
        <v>218.81578947368422</v>
      </c>
      <c r="AN38" s="17">
        <f t="shared" si="17"/>
        <v>8.7526315789473692</v>
      </c>
      <c r="AO38" s="50" t="str">
        <f t="shared" si="18"/>
        <v>NO IDONEO</v>
      </c>
    </row>
    <row r="39" spans="1:41">
      <c r="A39" s="46">
        <v>34</v>
      </c>
      <c r="B39" s="47">
        <v>699</v>
      </c>
      <c r="C39" s="48" t="s">
        <v>613</v>
      </c>
      <c r="D39" s="49" t="s">
        <v>614</v>
      </c>
      <c r="E39" s="1">
        <v>40</v>
      </c>
      <c r="F39" s="1" t="s">
        <v>36</v>
      </c>
      <c r="G39" s="1">
        <f t="shared" si="0"/>
        <v>28</v>
      </c>
      <c r="H39" s="1">
        <v>1</v>
      </c>
      <c r="I39" s="25">
        <f t="shared" si="1"/>
        <v>2.5</v>
      </c>
      <c r="J39" s="25">
        <f t="shared" si="2"/>
        <v>0.1</v>
      </c>
      <c r="K39" s="1">
        <v>4</v>
      </c>
      <c r="L39" s="1">
        <v>48</v>
      </c>
      <c r="M39" s="1">
        <f t="shared" si="3"/>
        <v>288</v>
      </c>
      <c r="N39" s="1" t="s">
        <v>37</v>
      </c>
      <c r="O39" s="1">
        <f t="shared" si="4"/>
        <v>374.4</v>
      </c>
      <c r="P39" s="1">
        <f t="shared" si="5"/>
        <v>6.2399999999999993</v>
      </c>
      <c r="Q39" s="24">
        <v>0</v>
      </c>
      <c r="R39" s="24">
        <v>0</v>
      </c>
      <c r="S39" s="1">
        <f t="shared" si="6"/>
        <v>0</v>
      </c>
      <c r="T39" s="25">
        <v>0</v>
      </c>
      <c r="U39" s="25">
        <f t="shared" si="7"/>
        <v>0</v>
      </c>
      <c r="V39" s="1">
        <v>38</v>
      </c>
      <c r="W39" s="1" t="s">
        <v>38</v>
      </c>
      <c r="X39" s="1">
        <v>27</v>
      </c>
      <c r="Y39" s="1">
        <v>6</v>
      </c>
      <c r="Z39" s="25">
        <f t="shared" si="8"/>
        <v>15.789473684210526</v>
      </c>
      <c r="AA39" s="25">
        <f t="shared" si="9"/>
        <v>0.63157894736842102</v>
      </c>
      <c r="AB39" s="1">
        <v>13</v>
      </c>
      <c r="AC39" s="1">
        <v>0</v>
      </c>
      <c r="AD39" s="1">
        <f t="shared" si="10"/>
        <v>780</v>
      </c>
      <c r="AE39" s="1">
        <v>2400</v>
      </c>
      <c r="AF39" s="1">
        <f t="shared" si="11"/>
        <v>1014</v>
      </c>
      <c r="AG39" s="1">
        <f t="shared" si="12"/>
        <v>16.899999999999999</v>
      </c>
      <c r="AH39" s="24">
        <v>15</v>
      </c>
      <c r="AI39" s="24">
        <v>9</v>
      </c>
      <c r="AJ39" s="1">
        <f t="shared" si="13"/>
        <v>909</v>
      </c>
      <c r="AK39" s="25">
        <f t="shared" si="14"/>
        <v>125.19230769230768</v>
      </c>
      <c r="AL39" s="25">
        <f t="shared" si="15"/>
        <v>5.0076923076923068</v>
      </c>
      <c r="AM39" s="17">
        <f t="shared" si="16"/>
        <v>143.4817813765182</v>
      </c>
      <c r="AN39" s="17">
        <f t="shared" si="17"/>
        <v>5.7392712550607277</v>
      </c>
      <c r="AO39" s="50" t="str">
        <f t="shared" si="18"/>
        <v>NO IDONEO</v>
      </c>
    </row>
    <row r="40" spans="1:41">
      <c r="A40" s="46">
        <v>35</v>
      </c>
      <c r="B40" s="47">
        <v>226</v>
      </c>
      <c r="C40" s="48" t="s">
        <v>615</v>
      </c>
      <c r="D40" s="49" t="s">
        <v>616</v>
      </c>
      <c r="E40" s="1">
        <v>40</v>
      </c>
      <c r="F40" s="1" t="s">
        <v>36</v>
      </c>
      <c r="G40" s="1">
        <f t="shared" si="0"/>
        <v>28</v>
      </c>
      <c r="H40" s="1">
        <v>26</v>
      </c>
      <c r="I40" s="25">
        <f t="shared" si="1"/>
        <v>65</v>
      </c>
      <c r="J40" s="25">
        <f t="shared" si="2"/>
        <v>2.6</v>
      </c>
      <c r="K40" s="1">
        <v>4</v>
      </c>
      <c r="L40" s="1">
        <v>48</v>
      </c>
      <c r="M40" s="1">
        <f t="shared" si="3"/>
        <v>288</v>
      </c>
      <c r="N40" s="1" t="s">
        <v>37</v>
      </c>
      <c r="O40" s="1">
        <f t="shared" si="4"/>
        <v>374.4</v>
      </c>
      <c r="P40" s="1">
        <f t="shared" si="5"/>
        <v>6.2399999999999993</v>
      </c>
      <c r="Q40" s="24">
        <v>0</v>
      </c>
      <c r="R40" s="24">
        <v>0</v>
      </c>
      <c r="S40" s="1">
        <f t="shared" si="6"/>
        <v>0</v>
      </c>
      <c r="T40" s="25">
        <v>0</v>
      </c>
      <c r="U40" s="25">
        <f t="shared" si="7"/>
        <v>0</v>
      </c>
      <c r="V40" s="1">
        <v>38</v>
      </c>
      <c r="W40" s="1" t="s">
        <v>38</v>
      </c>
      <c r="X40" s="1">
        <v>27</v>
      </c>
      <c r="Y40" s="1">
        <v>14</v>
      </c>
      <c r="Z40" s="25">
        <f t="shared" si="8"/>
        <v>36.842105263157897</v>
      </c>
      <c r="AA40" s="25">
        <f t="shared" si="9"/>
        <v>1.4736842105263159</v>
      </c>
      <c r="AB40" s="1">
        <v>13</v>
      </c>
      <c r="AC40" s="1">
        <v>0</v>
      </c>
      <c r="AD40" s="1">
        <f t="shared" si="10"/>
        <v>780</v>
      </c>
      <c r="AE40" s="1">
        <v>2400</v>
      </c>
      <c r="AF40" s="1">
        <f t="shared" si="11"/>
        <v>1014</v>
      </c>
      <c r="AG40" s="1">
        <f t="shared" si="12"/>
        <v>16.899999999999999</v>
      </c>
      <c r="AH40" s="24">
        <v>13</v>
      </c>
      <c r="AI40" s="24">
        <v>19</v>
      </c>
      <c r="AJ40" s="1">
        <f t="shared" si="13"/>
        <v>799</v>
      </c>
      <c r="AK40" s="25">
        <f t="shared" si="14"/>
        <v>146.34615384615384</v>
      </c>
      <c r="AL40" s="25">
        <f t="shared" si="15"/>
        <v>5.8538461538461544</v>
      </c>
      <c r="AM40" s="17">
        <f t="shared" si="16"/>
        <v>248.18825910931173</v>
      </c>
      <c r="AN40" s="17">
        <f t="shared" si="17"/>
        <v>9.9275303643724708</v>
      </c>
      <c r="AO40" s="50" t="str">
        <f t="shared" si="18"/>
        <v>NO IDONEO</v>
      </c>
    </row>
    <row r="41" spans="1:41">
      <c r="A41" s="46">
        <v>36</v>
      </c>
      <c r="B41" s="47">
        <v>494</v>
      </c>
      <c r="C41" s="48" t="s">
        <v>617</v>
      </c>
      <c r="D41" s="47">
        <v>1150208245</v>
      </c>
      <c r="E41" s="1">
        <v>40</v>
      </c>
      <c r="F41" s="1" t="s">
        <v>36</v>
      </c>
      <c r="G41" s="1">
        <f t="shared" si="0"/>
        <v>28</v>
      </c>
      <c r="H41" s="1">
        <v>19</v>
      </c>
      <c r="I41" s="25">
        <f t="shared" si="1"/>
        <v>47.5</v>
      </c>
      <c r="J41" s="25">
        <f t="shared" si="2"/>
        <v>1.9</v>
      </c>
      <c r="K41" s="1">
        <v>4</v>
      </c>
      <c r="L41" s="1">
        <v>48</v>
      </c>
      <c r="M41" s="1">
        <f t="shared" si="3"/>
        <v>288</v>
      </c>
      <c r="N41" s="1" t="s">
        <v>37</v>
      </c>
      <c r="O41" s="1">
        <f t="shared" si="4"/>
        <v>374.4</v>
      </c>
      <c r="P41" s="1">
        <f t="shared" si="5"/>
        <v>6.2399999999999993</v>
      </c>
      <c r="Q41" s="24">
        <v>5</v>
      </c>
      <c r="R41" s="24">
        <v>27</v>
      </c>
      <c r="S41" s="1">
        <f t="shared" si="6"/>
        <v>327</v>
      </c>
      <c r="T41" s="25">
        <f t="shared" ref="T41:T71" si="20">150+((150-((S41*150)/M41)))</f>
        <v>129.6875</v>
      </c>
      <c r="U41" s="25">
        <f t="shared" si="7"/>
        <v>5.1875</v>
      </c>
      <c r="V41" s="1">
        <v>38</v>
      </c>
      <c r="W41" s="1" t="s">
        <v>38</v>
      </c>
      <c r="X41" s="1">
        <v>27</v>
      </c>
      <c r="Y41" s="1">
        <v>12</v>
      </c>
      <c r="Z41" s="25">
        <f t="shared" si="8"/>
        <v>31.578947368421051</v>
      </c>
      <c r="AA41" s="25">
        <f t="shared" si="9"/>
        <v>1.263157894736842</v>
      </c>
      <c r="AB41" s="1">
        <v>13</v>
      </c>
      <c r="AC41" s="1">
        <v>0</v>
      </c>
      <c r="AD41" s="1">
        <f t="shared" si="10"/>
        <v>780</v>
      </c>
      <c r="AE41" s="1">
        <v>2400</v>
      </c>
      <c r="AF41" s="1">
        <f t="shared" si="11"/>
        <v>1014</v>
      </c>
      <c r="AG41" s="1">
        <f t="shared" si="12"/>
        <v>16.899999999999999</v>
      </c>
      <c r="AH41" s="24">
        <v>13</v>
      </c>
      <c r="AI41" s="24">
        <v>45</v>
      </c>
      <c r="AJ41" s="1">
        <f t="shared" si="13"/>
        <v>825</v>
      </c>
      <c r="AK41" s="25">
        <f t="shared" si="14"/>
        <v>141.34615384615384</v>
      </c>
      <c r="AL41" s="25">
        <f t="shared" si="15"/>
        <v>5.6538461538461542</v>
      </c>
      <c r="AM41" s="17">
        <f t="shared" si="16"/>
        <v>350.11260121457485</v>
      </c>
      <c r="AN41" s="17">
        <f t="shared" si="17"/>
        <v>14.004504048582998</v>
      </c>
      <c r="AO41" s="50" t="str">
        <f t="shared" si="18"/>
        <v>IDONEO</v>
      </c>
    </row>
    <row r="42" spans="1:41" s="9" customFormat="1">
      <c r="A42" s="46">
        <v>37</v>
      </c>
      <c r="B42" s="47">
        <v>572</v>
      </c>
      <c r="C42" s="48" t="s">
        <v>618</v>
      </c>
      <c r="D42" s="47">
        <v>1105049413</v>
      </c>
      <c r="E42" s="1">
        <v>40</v>
      </c>
      <c r="F42" s="1" t="s">
        <v>36</v>
      </c>
      <c r="G42" s="1">
        <f t="shared" si="0"/>
        <v>28</v>
      </c>
      <c r="H42" s="1">
        <v>14</v>
      </c>
      <c r="I42" s="25">
        <f t="shared" si="1"/>
        <v>35</v>
      </c>
      <c r="J42" s="25">
        <f t="shared" si="2"/>
        <v>1.4</v>
      </c>
      <c r="K42" s="1">
        <v>4</v>
      </c>
      <c r="L42" s="1">
        <v>48</v>
      </c>
      <c r="M42" s="1">
        <f t="shared" si="3"/>
        <v>288</v>
      </c>
      <c r="N42" s="1" t="s">
        <v>37</v>
      </c>
      <c r="O42" s="1">
        <f t="shared" si="4"/>
        <v>374.4</v>
      </c>
      <c r="P42" s="1">
        <f t="shared" si="5"/>
        <v>6.2399999999999993</v>
      </c>
      <c r="Q42" s="24">
        <v>0</v>
      </c>
      <c r="R42" s="24">
        <v>0</v>
      </c>
      <c r="S42" s="1">
        <f t="shared" si="6"/>
        <v>0</v>
      </c>
      <c r="T42" s="25">
        <v>0</v>
      </c>
      <c r="U42" s="25">
        <f t="shared" si="7"/>
        <v>0</v>
      </c>
      <c r="V42" s="1">
        <v>38</v>
      </c>
      <c r="W42" s="1" t="s">
        <v>38</v>
      </c>
      <c r="X42" s="1">
        <v>27</v>
      </c>
      <c r="Y42" s="1">
        <v>9</v>
      </c>
      <c r="Z42" s="25">
        <f t="shared" si="8"/>
        <v>23.684210526315791</v>
      </c>
      <c r="AA42" s="25">
        <f t="shared" si="9"/>
        <v>0.94736842105263164</v>
      </c>
      <c r="AB42" s="1">
        <v>13</v>
      </c>
      <c r="AC42" s="1">
        <v>0</v>
      </c>
      <c r="AD42" s="1">
        <f t="shared" si="10"/>
        <v>780</v>
      </c>
      <c r="AE42" s="1">
        <v>2400</v>
      </c>
      <c r="AF42" s="1">
        <f t="shared" si="11"/>
        <v>1014</v>
      </c>
      <c r="AG42" s="1">
        <f t="shared" si="12"/>
        <v>16.899999999999999</v>
      </c>
      <c r="AH42" s="24">
        <v>20</v>
      </c>
      <c r="AI42" s="24">
        <v>1</v>
      </c>
      <c r="AJ42" s="1">
        <f t="shared" si="13"/>
        <v>1201</v>
      </c>
      <c r="AK42" s="25">
        <f t="shared" si="14"/>
        <v>69.038461538461547</v>
      </c>
      <c r="AL42" s="25">
        <f t="shared" si="15"/>
        <v>2.7615384615384619</v>
      </c>
      <c r="AM42" s="17">
        <f t="shared" si="16"/>
        <v>127.72267206477734</v>
      </c>
      <c r="AN42" s="17">
        <f t="shared" si="17"/>
        <v>5.1089068825910928</v>
      </c>
      <c r="AO42" s="50" t="str">
        <f t="shared" si="18"/>
        <v>NO IDONEO</v>
      </c>
    </row>
    <row r="43" spans="1:41">
      <c r="A43" s="46">
        <v>38</v>
      </c>
      <c r="B43" s="47">
        <v>1397</v>
      </c>
      <c r="C43" s="48" t="s">
        <v>619</v>
      </c>
      <c r="D43" s="47">
        <v>1105873648</v>
      </c>
      <c r="E43" s="1">
        <v>40</v>
      </c>
      <c r="F43" s="1" t="s">
        <v>36</v>
      </c>
      <c r="G43" s="1">
        <f t="shared" si="0"/>
        <v>28</v>
      </c>
      <c r="H43" s="1">
        <v>15</v>
      </c>
      <c r="I43" s="25">
        <f t="shared" si="1"/>
        <v>37.5</v>
      </c>
      <c r="J43" s="25">
        <f t="shared" si="2"/>
        <v>1.5</v>
      </c>
      <c r="K43" s="1">
        <v>4</v>
      </c>
      <c r="L43" s="1">
        <v>48</v>
      </c>
      <c r="M43" s="1">
        <f t="shared" si="3"/>
        <v>288</v>
      </c>
      <c r="N43" s="1" t="s">
        <v>37</v>
      </c>
      <c r="O43" s="1">
        <f t="shared" si="4"/>
        <v>374.4</v>
      </c>
      <c r="P43" s="1">
        <f t="shared" si="5"/>
        <v>6.2399999999999993</v>
      </c>
      <c r="Q43" s="24">
        <v>0</v>
      </c>
      <c r="R43" s="24">
        <v>0</v>
      </c>
      <c r="S43" s="1">
        <f t="shared" si="6"/>
        <v>0</v>
      </c>
      <c r="T43" s="25">
        <v>0</v>
      </c>
      <c r="U43" s="25">
        <f t="shared" si="7"/>
        <v>0</v>
      </c>
      <c r="V43" s="1">
        <v>38</v>
      </c>
      <c r="W43" s="1" t="s">
        <v>38</v>
      </c>
      <c r="X43" s="1">
        <v>27</v>
      </c>
      <c r="Y43" s="1">
        <v>14</v>
      </c>
      <c r="Z43" s="25">
        <f t="shared" si="8"/>
        <v>36.842105263157897</v>
      </c>
      <c r="AA43" s="25">
        <f t="shared" si="9"/>
        <v>1.4736842105263159</v>
      </c>
      <c r="AB43" s="1">
        <v>13</v>
      </c>
      <c r="AC43" s="1">
        <v>0</v>
      </c>
      <c r="AD43" s="1">
        <f t="shared" si="10"/>
        <v>780</v>
      </c>
      <c r="AE43" s="1">
        <v>2400</v>
      </c>
      <c r="AF43" s="1">
        <f t="shared" si="11"/>
        <v>1014</v>
      </c>
      <c r="AG43" s="1">
        <f t="shared" si="12"/>
        <v>16.899999999999999</v>
      </c>
      <c r="AH43" s="24">
        <v>20</v>
      </c>
      <c r="AI43" s="24">
        <v>25</v>
      </c>
      <c r="AJ43" s="1">
        <f t="shared" si="13"/>
        <v>1225</v>
      </c>
      <c r="AK43" s="25">
        <f t="shared" si="14"/>
        <v>64.423076923076934</v>
      </c>
      <c r="AL43" s="25">
        <f t="shared" si="15"/>
        <v>2.5769230769230775</v>
      </c>
      <c r="AM43" s="17">
        <f t="shared" si="16"/>
        <v>138.76518218623482</v>
      </c>
      <c r="AN43" s="17">
        <f t="shared" si="17"/>
        <v>5.5506072874493935</v>
      </c>
      <c r="AO43" s="50" t="str">
        <f t="shared" si="18"/>
        <v>NO IDONEO</v>
      </c>
    </row>
    <row r="44" spans="1:41">
      <c r="A44" s="46">
        <v>39</v>
      </c>
      <c r="B44" s="47">
        <v>1396</v>
      </c>
      <c r="C44" s="48" t="s">
        <v>620</v>
      </c>
      <c r="D44" s="47">
        <v>1150208971</v>
      </c>
      <c r="E44" s="1">
        <v>40</v>
      </c>
      <c r="F44" s="1" t="s">
        <v>36</v>
      </c>
      <c r="G44" s="1">
        <f t="shared" si="0"/>
        <v>28</v>
      </c>
      <c r="H44" s="1">
        <v>2</v>
      </c>
      <c r="I44" s="25">
        <f t="shared" si="1"/>
        <v>5</v>
      </c>
      <c r="J44" s="25">
        <f t="shared" si="2"/>
        <v>0.2</v>
      </c>
      <c r="K44" s="1">
        <v>4</v>
      </c>
      <c r="L44" s="1">
        <v>48</v>
      </c>
      <c r="M44" s="1">
        <f t="shared" si="3"/>
        <v>288</v>
      </c>
      <c r="N44" s="1" t="s">
        <v>37</v>
      </c>
      <c r="O44" s="1">
        <f t="shared" si="4"/>
        <v>374.4</v>
      </c>
      <c r="P44" s="1">
        <f t="shared" si="5"/>
        <v>6.2399999999999993</v>
      </c>
      <c r="Q44" s="24">
        <v>0</v>
      </c>
      <c r="R44" s="24">
        <v>0</v>
      </c>
      <c r="S44" s="1">
        <f t="shared" si="6"/>
        <v>0</v>
      </c>
      <c r="T44" s="25">
        <v>0</v>
      </c>
      <c r="U44" s="25">
        <f t="shared" si="7"/>
        <v>0</v>
      </c>
      <c r="V44" s="1">
        <v>38</v>
      </c>
      <c r="W44" s="1" t="s">
        <v>38</v>
      </c>
      <c r="X44" s="1">
        <v>27</v>
      </c>
      <c r="Y44" s="1">
        <v>5</v>
      </c>
      <c r="Z44" s="25">
        <f t="shared" si="8"/>
        <v>13.157894736842104</v>
      </c>
      <c r="AA44" s="25">
        <f t="shared" si="9"/>
        <v>0.52631578947368418</v>
      </c>
      <c r="AB44" s="1">
        <v>13</v>
      </c>
      <c r="AC44" s="1">
        <v>0</v>
      </c>
      <c r="AD44" s="1">
        <f t="shared" si="10"/>
        <v>780</v>
      </c>
      <c r="AE44" s="1">
        <v>2400</v>
      </c>
      <c r="AF44" s="1">
        <f t="shared" si="11"/>
        <v>1014</v>
      </c>
      <c r="AG44" s="1">
        <f t="shared" si="12"/>
        <v>16.899999999999999</v>
      </c>
      <c r="AH44" s="24">
        <v>0</v>
      </c>
      <c r="AI44" s="24">
        <v>0</v>
      </c>
      <c r="AJ44" s="1">
        <f t="shared" si="13"/>
        <v>0</v>
      </c>
      <c r="AK44" s="25">
        <v>0</v>
      </c>
      <c r="AL44" s="25">
        <f t="shared" si="15"/>
        <v>0</v>
      </c>
      <c r="AM44" s="17">
        <f t="shared" si="16"/>
        <v>18.157894736842103</v>
      </c>
      <c r="AN44" s="17">
        <f t="shared" si="17"/>
        <v>0.72631578947368425</v>
      </c>
      <c r="AO44" s="50" t="str">
        <f t="shared" si="18"/>
        <v>NO IDONEO</v>
      </c>
    </row>
    <row r="45" spans="1:41">
      <c r="A45" s="46">
        <v>40</v>
      </c>
      <c r="B45" s="47">
        <v>570</v>
      </c>
      <c r="C45" s="48" t="s">
        <v>621</v>
      </c>
      <c r="D45" s="47">
        <v>1105615388</v>
      </c>
      <c r="E45" s="1">
        <v>40</v>
      </c>
      <c r="F45" s="1" t="s">
        <v>36</v>
      </c>
      <c r="G45" s="1">
        <f t="shared" si="0"/>
        <v>28</v>
      </c>
      <c r="H45" s="1">
        <v>8</v>
      </c>
      <c r="I45" s="25">
        <f t="shared" si="1"/>
        <v>20</v>
      </c>
      <c r="J45" s="25">
        <f t="shared" si="2"/>
        <v>0.8</v>
      </c>
      <c r="K45" s="1">
        <v>4</v>
      </c>
      <c r="L45" s="1">
        <v>48</v>
      </c>
      <c r="M45" s="1">
        <f t="shared" si="3"/>
        <v>288</v>
      </c>
      <c r="N45" s="1" t="s">
        <v>37</v>
      </c>
      <c r="O45" s="1">
        <f t="shared" si="4"/>
        <v>374.4</v>
      </c>
      <c r="P45" s="1">
        <f t="shared" si="5"/>
        <v>6.2399999999999993</v>
      </c>
      <c r="Q45" s="24">
        <v>0</v>
      </c>
      <c r="R45" s="24">
        <v>0</v>
      </c>
      <c r="S45" s="1">
        <f t="shared" si="6"/>
        <v>0</v>
      </c>
      <c r="T45" s="25">
        <v>0</v>
      </c>
      <c r="U45" s="25">
        <f t="shared" si="7"/>
        <v>0</v>
      </c>
      <c r="V45" s="1">
        <v>38</v>
      </c>
      <c r="W45" s="1" t="s">
        <v>38</v>
      </c>
      <c r="X45" s="1">
        <v>27</v>
      </c>
      <c r="Y45" s="1">
        <v>2</v>
      </c>
      <c r="Z45" s="25">
        <f t="shared" si="8"/>
        <v>5.2631578947368425</v>
      </c>
      <c r="AA45" s="25">
        <f t="shared" si="9"/>
        <v>0.2105263157894737</v>
      </c>
      <c r="AB45" s="1">
        <v>13</v>
      </c>
      <c r="AC45" s="1">
        <v>0</v>
      </c>
      <c r="AD45" s="1">
        <f t="shared" si="10"/>
        <v>780</v>
      </c>
      <c r="AE45" s="1">
        <v>2400</v>
      </c>
      <c r="AF45" s="1">
        <f t="shared" si="11"/>
        <v>1014</v>
      </c>
      <c r="AG45" s="1">
        <f t="shared" si="12"/>
        <v>16.899999999999999</v>
      </c>
      <c r="AH45" s="24">
        <v>17</v>
      </c>
      <c r="AI45" s="24">
        <v>27</v>
      </c>
      <c r="AJ45" s="1">
        <f t="shared" si="13"/>
        <v>1047</v>
      </c>
      <c r="AK45" s="25">
        <f t="shared" si="14"/>
        <v>98.65384615384616</v>
      </c>
      <c r="AL45" s="25">
        <f t="shared" si="15"/>
        <v>3.9461538461538459</v>
      </c>
      <c r="AM45" s="17">
        <f t="shared" si="16"/>
        <v>123.91700404858301</v>
      </c>
      <c r="AN45" s="17">
        <f t="shared" si="17"/>
        <v>4.9566801619433196</v>
      </c>
      <c r="AO45" s="50" t="str">
        <f t="shared" si="18"/>
        <v>NO IDONEO</v>
      </c>
    </row>
    <row r="46" spans="1:41">
      <c r="A46" s="46">
        <v>41</v>
      </c>
      <c r="B46" s="47">
        <v>1682</v>
      </c>
      <c r="C46" s="48" t="s">
        <v>622</v>
      </c>
      <c r="D46" s="47">
        <v>1105198467</v>
      </c>
      <c r="E46" s="1">
        <v>40</v>
      </c>
      <c r="F46" s="1" t="s">
        <v>36</v>
      </c>
      <c r="G46" s="1">
        <f t="shared" si="0"/>
        <v>28</v>
      </c>
      <c r="H46" s="1">
        <v>23</v>
      </c>
      <c r="I46" s="25">
        <f t="shared" si="1"/>
        <v>57.5</v>
      </c>
      <c r="J46" s="25">
        <f t="shared" si="2"/>
        <v>2.2999999999999998</v>
      </c>
      <c r="K46" s="1">
        <v>4</v>
      </c>
      <c r="L46" s="1">
        <v>48</v>
      </c>
      <c r="M46" s="1">
        <f t="shared" si="3"/>
        <v>288</v>
      </c>
      <c r="N46" s="1" t="s">
        <v>37</v>
      </c>
      <c r="O46" s="1">
        <f t="shared" si="4"/>
        <v>374.4</v>
      </c>
      <c r="P46" s="1">
        <f t="shared" si="5"/>
        <v>6.2399999999999993</v>
      </c>
      <c r="Q46" s="24">
        <v>0</v>
      </c>
      <c r="R46" s="24">
        <v>0</v>
      </c>
      <c r="S46" s="1">
        <f t="shared" si="6"/>
        <v>0</v>
      </c>
      <c r="T46" s="25">
        <v>0</v>
      </c>
      <c r="U46" s="25">
        <f t="shared" si="7"/>
        <v>0</v>
      </c>
      <c r="V46" s="1">
        <v>38</v>
      </c>
      <c r="W46" s="1" t="s">
        <v>38</v>
      </c>
      <c r="X46" s="1">
        <v>27</v>
      </c>
      <c r="Y46" s="1">
        <v>6</v>
      </c>
      <c r="Z46" s="25">
        <f t="shared" si="8"/>
        <v>15.789473684210526</v>
      </c>
      <c r="AA46" s="25">
        <f t="shared" si="9"/>
        <v>0.63157894736842102</v>
      </c>
      <c r="AB46" s="1">
        <v>13</v>
      </c>
      <c r="AC46" s="1">
        <v>0</v>
      </c>
      <c r="AD46" s="1">
        <f t="shared" si="10"/>
        <v>780</v>
      </c>
      <c r="AE46" s="1">
        <v>2400</v>
      </c>
      <c r="AF46" s="1">
        <f t="shared" si="11"/>
        <v>1014</v>
      </c>
      <c r="AG46" s="1">
        <f t="shared" si="12"/>
        <v>16.899999999999999</v>
      </c>
      <c r="AH46" s="24">
        <v>15</v>
      </c>
      <c r="AI46" s="24">
        <v>57</v>
      </c>
      <c r="AJ46" s="1">
        <f t="shared" si="13"/>
        <v>957</v>
      </c>
      <c r="AK46" s="25">
        <f t="shared" si="14"/>
        <v>115.96153846153845</v>
      </c>
      <c r="AL46" s="25">
        <f t="shared" si="15"/>
        <v>4.638461538461538</v>
      </c>
      <c r="AM46" s="17">
        <f t="shared" si="16"/>
        <v>189.25101214574897</v>
      </c>
      <c r="AN46" s="17">
        <f t="shared" si="17"/>
        <v>7.570040485829959</v>
      </c>
      <c r="AO46" s="50" t="str">
        <f t="shared" si="18"/>
        <v>NO IDONEO</v>
      </c>
    </row>
    <row r="47" spans="1:41">
      <c r="A47" s="46">
        <v>42</v>
      </c>
      <c r="B47" s="47">
        <v>1009</v>
      </c>
      <c r="C47" s="48" t="s">
        <v>623</v>
      </c>
      <c r="D47" s="49" t="s">
        <v>624</v>
      </c>
      <c r="E47" s="1">
        <v>40</v>
      </c>
      <c r="F47" s="1" t="s">
        <v>36</v>
      </c>
      <c r="G47" s="1">
        <f t="shared" si="0"/>
        <v>28</v>
      </c>
      <c r="H47" s="1">
        <v>25</v>
      </c>
      <c r="I47" s="25">
        <f t="shared" si="1"/>
        <v>62.5</v>
      </c>
      <c r="J47" s="25">
        <f t="shared" si="2"/>
        <v>2.5</v>
      </c>
      <c r="K47" s="1">
        <v>4</v>
      </c>
      <c r="L47" s="1">
        <v>48</v>
      </c>
      <c r="M47" s="1">
        <f t="shared" si="3"/>
        <v>288</v>
      </c>
      <c r="N47" s="1" t="s">
        <v>37</v>
      </c>
      <c r="O47" s="1">
        <f t="shared" si="4"/>
        <v>374.4</v>
      </c>
      <c r="P47" s="1">
        <f t="shared" si="5"/>
        <v>6.2399999999999993</v>
      </c>
      <c r="Q47" s="24">
        <v>0</v>
      </c>
      <c r="R47" s="24">
        <v>0</v>
      </c>
      <c r="S47" s="1">
        <f t="shared" si="6"/>
        <v>0</v>
      </c>
      <c r="T47" s="25">
        <v>0</v>
      </c>
      <c r="U47" s="25">
        <f t="shared" si="7"/>
        <v>0</v>
      </c>
      <c r="V47" s="1">
        <v>38</v>
      </c>
      <c r="W47" s="1" t="s">
        <v>38</v>
      </c>
      <c r="X47" s="1">
        <v>27</v>
      </c>
      <c r="Y47" s="1">
        <v>10</v>
      </c>
      <c r="Z47" s="25">
        <f t="shared" si="8"/>
        <v>26.315789473684209</v>
      </c>
      <c r="AA47" s="25">
        <f t="shared" si="9"/>
        <v>1.0526315789473684</v>
      </c>
      <c r="AB47" s="1">
        <v>13</v>
      </c>
      <c r="AC47" s="1">
        <v>0</v>
      </c>
      <c r="AD47" s="1">
        <f t="shared" si="10"/>
        <v>780</v>
      </c>
      <c r="AE47" s="1">
        <v>2400</v>
      </c>
      <c r="AF47" s="1">
        <f t="shared" si="11"/>
        <v>1014</v>
      </c>
      <c r="AG47" s="1">
        <f t="shared" si="12"/>
        <v>16.899999999999999</v>
      </c>
      <c r="AH47" s="24">
        <v>14</v>
      </c>
      <c r="AI47" s="24">
        <v>38</v>
      </c>
      <c r="AJ47" s="1">
        <f t="shared" si="13"/>
        <v>878</v>
      </c>
      <c r="AK47" s="25">
        <f t="shared" si="14"/>
        <v>131.15384615384616</v>
      </c>
      <c r="AL47" s="25">
        <f t="shared" si="15"/>
        <v>5.2461538461538462</v>
      </c>
      <c r="AM47" s="17">
        <f t="shared" si="16"/>
        <v>219.96963562753035</v>
      </c>
      <c r="AN47" s="17">
        <f t="shared" si="17"/>
        <v>8.7987854251012152</v>
      </c>
      <c r="AO47" s="50" t="str">
        <f t="shared" si="18"/>
        <v>NO IDONEO</v>
      </c>
    </row>
    <row r="48" spans="1:41">
      <c r="A48" s="46">
        <v>43</v>
      </c>
      <c r="B48" s="47">
        <v>763</v>
      </c>
      <c r="C48" s="48" t="s">
        <v>625</v>
      </c>
      <c r="D48" s="47">
        <v>1105071136</v>
      </c>
      <c r="E48" s="1">
        <v>40</v>
      </c>
      <c r="F48" s="1" t="s">
        <v>36</v>
      </c>
      <c r="G48" s="1">
        <f t="shared" si="0"/>
        <v>28</v>
      </c>
      <c r="H48" s="1">
        <v>13</v>
      </c>
      <c r="I48" s="25">
        <f t="shared" si="1"/>
        <v>32.5</v>
      </c>
      <c r="J48" s="25">
        <f t="shared" si="2"/>
        <v>1.3</v>
      </c>
      <c r="K48" s="1">
        <v>4</v>
      </c>
      <c r="L48" s="1">
        <v>48</v>
      </c>
      <c r="M48" s="1">
        <f t="shared" si="3"/>
        <v>288</v>
      </c>
      <c r="N48" s="1" t="s">
        <v>37</v>
      </c>
      <c r="O48" s="1">
        <f t="shared" si="4"/>
        <v>374.4</v>
      </c>
      <c r="P48" s="1">
        <f t="shared" si="5"/>
        <v>6.2399999999999993</v>
      </c>
      <c r="Q48" s="24">
        <v>0</v>
      </c>
      <c r="R48" s="24">
        <v>0</v>
      </c>
      <c r="S48" s="1">
        <f t="shared" si="6"/>
        <v>0</v>
      </c>
      <c r="T48" s="25">
        <v>0</v>
      </c>
      <c r="U48" s="25">
        <f t="shared" si="7"/>
        <v>0</v>
      </c>
      <c r="V48" s="1">
        <v>38</v>
      </c>
      <c r="W48" s="1" t="s">
        <v>38</v>
      </c>
      <c r="X48" s="1">
        <v>27</v>
      </c>
      <c r="Y48" s="1">
        <v>22</v>
      </c>
      <c r="Z48" s="25">
        <f t="shared" si="8"/>
        <v>57.89473684210526</v>
      </c>
      <c r="AA48" s="25">
        <f t="shared" si="9"/>
        <v>2.3157894736842106</v>
      </c>
      <c r="AB48" s="1">
        <v>13</v>
      </c>
      <c r="AC48" s="1">
        <v>0</v>
      </c>
      <c r="AD48" s="1">
        <f t="shared" si="10"/>
        <v>780</v>
      </c>
      <c r="AE48" s="1">
        <v>2400</v>
      </c>
      <c r="AF48" s="1">
        <f t="shared" si="11"/>
        <v>1014</v>
      </c>
      <c r="AG48" s="1">
        <f t="shared" si="12"/>
        <v>16.899999999999999</v>
      </c>
      <c r="AH48" s="24">
        <v>14</v>
      </c>
      <c r="AI48" s="24">
        <v>4</v>
      </c>
      <c r="AJ48" s="1">
        <f t="shared" si="13"/>
        <v>844</v>
      </c>
      <c r="AK48" s="25">
        <f t="shared" si="14"/>
        <v>137.69230769230768</v>
      </c>
      <c r="AL48" s="25">
        <f t="shared" si="15"/>
        <v>5.5076923076923068</v>
      </c>
      <c r="AM48" s="17">
        <f t="shared" si="16"/>
        <v>228.08704453441294</v>
      </c>
      <c r="AN48" s="17">
        <f t="shared" si="17"/>
        <v>9.1234817813765172</v>
      </c>
      <c r="AO48" s="50" t="str">
        <f t="shared" si="18"/>
        <v>NO IDONEO</v>
      </c>
    </row>
    <row r="49" spans="1:41">
      <c r="A49" s="46">
        <v>44</v>
      </c>
      <c r="B49" s="47">
        <v>297</v>
      </c>
      <c r="C49" s="48" t="s">
        <v>626</v>
      </c>
      <c r="D49" s="47">
        <v>1150710349</v>
      </c>
      <c r="E49" s="1">
        <v>40</v>
      </c>
      <c r="F49" s="1" t="s">
        <v>36</v>
      </c>
      <c r="G49" s="1">
        <f t="shared" si="0"/>
        <v>28</v>
      </c>
      <c r="H49" s="1">
        <v>40</v>
      </c>
      <c r="I49" s="25">
        <f t="shared" si="1"/>
        <v>100</v>
      </c>
      <c r="J49" s="25">
        <f t="shared" si="2"/>
        <v>4</v>
      </c>
      <c r="K49" s="1">
        <v>4</v>
      </c>
      <c r="L49" s="1">
        <v>48</v>
      </c>
      <c r="M49" s="1">
        <f t="shared" si="3"/>
        <v>288</v>
      </c>
      <c r="N49" s="1" t="s">
        <v>37</v>
      </c>
      <c r="O49" s="1">
        <f t="shared" si="4"/>
        <v>374.4</v>
      </c>
      <c r="P49" s="1">
        <f t="shared" si="5"/>
        <v>6.2399999999999993</v>
      </c>
      <c r="Q49" s="24">
        <v>6</v>
      </c>
      <c r="R49" s="24">
        <v>21</v>
      </c>
      <c r="S49" s="1">
        <f t="shared" si="6"/>
        <v>381</v>
      </c>
      <c r="T49" s="25">
        <f t="shared" si="20"/>
        <v>101.5625</v>
      </c>
      <c r="U49" s="25">
        <f t="shared" si="7"/>
        <v>4.0625</v>
      </c>
      <c r="V49" s="1">
        <v>38</v>
      </c>
      <c r="W49" s="1" t="s">
        <v>38</v>
      </c>
      <c r="X49" s="1">
        <v>27</v>
      </c>
      <c r="Y49" s="1">
        <v>24</v>
      </c>
      <c r="Z49" s="25">
        <f t="shared" si="8"/>
        <v>63.157894736842103</v>
      </c>
      <c r="AA49" s="25">
        <f t="shared" si="9"/>
        <v>2.5263157894736841</v>
      </c>
      <c r="AB49" s="1">
        <v>13</v>
      </c>
      <c r="AC49" s="1">
        <v>0</v>
      </c>
      <c r="AD49" s="1">
        <f t="shared" si="10"/>
        <v>780</v>
      </c>
      <c r="AE49" s="1">
        <v>2400</v>
      </c>
      <c r="AF49" s="1">
        <f t="shared" si="11"/>
        <v>1014</v>
      </c>
      <c r="AG49" s="1">
        <f t="shared" si="12"/>
        <v>16.899999999999999</v>
      </c>
      <c r="AH49" s="24">
        <v>14</v>
      </c>
      <c r="AI49" s="24">
        <v>49</v>
      </c>
      <c r="AJ49" s="1">
        <f t="shared" si="13"/>
        <v>889</v>
      </c>
      <c r="AK49" s="25">
        <f t="shared" si="14"/>
        <v>129.03846153846155</v>
      </c>
      <c r="AL49" s="25">
        <f t="shared" si="15"/>
        <v>5.1615384615384619</v>
      </c>
      <c r="AM49" s="17">
        <f t="shared" si="16"/>
        <v>393.75885627530363</v>
      </c>
      <c r="AN49" s="17">
        <f t="shared" si="17"/>
        <v>15.750354251012148</v>
      </c>
      <c r="AO49" s="50" t="str">
        <f t="shared" si="18"/>
        <v>IDONEO</v>
      </c>
    </row>
    <row r="50" spans="1:41">
      <c r="A50" s="46">
        <v>45</v>
      </c>
      <c r="B50" s="47">
        <v>971</v>
      </c>
      <c r="C50" s="48" t="s">
        <v>627</v>
      </c>
      <c r="D50" s="47">
        <v>1150459624</v>
      </c>
      <c r="E50" s="1">
        <v>40</v>
      </c>
      <c r="F50" s="1" t="s">
        <v>36</v>
      </c>
      <c r="G50" s="1">
        <f t="shared" si="0"/>
        <v>28</v>
      </c>
      <c r="H50" s="1">
        <v>25</v>
      </c>
      <c r="I50" s="25">
        <f t="shared" si="1"/>
        <v>62.5</v>
      </c>
      <c r="J50" s="25">
        <f t="shared" si="2"/>
        <v>2.5</v>
      </c>
      <c r="K50" s="1">
        <v>4</v>
      </c>
      <c r="L50" s="1">
        <v>48</v>
      </c>
      <c r="M50" s="1">
        <f t="shared" si="3"/>
        <v>288</v>
      </c>
      <c r="N50" s="1" t="s">
        <v>37</v>
      </c>
      <c r="O50" s="1">
        <f t="shared" si="4"/>
        <v>374.4</v>
      </c>
      <c r="P50" s="1">
        <f t="shared" si="5"/>
        <v>6.2399999999999993</v>
      </c>
      <c r="Q50" s="24">
        <v>0</v>
      </c>
      <c r="R50" s="24">
        <v>0</v>
      </c>
      <c r="S50" s="1">
        <f t="shared" si="6"/>
        <v>0</v>
      </c>
      <c r="T50" s="25">
        <v>0</v>
      </c>
      <c r="U50" s="25">
        <f t="shared" si="7"/>
        <v>0</v>
      </c>
      <c r="V50" s="1">
        <v>38</v>
      </c>
      <c r="W50" s="1" t="s">
        <v>38</v>
      </c>
      <c r="X50" s="1">
        <v>27</v>
      </c>
      <c r="Y50" s="1">
        <v>28</v>
      </c>
      <c r="Z50" s="25">
        <f t="shared" si="8"/>
        <v>73.684210526315795</v>
      </c>
      <c r="AA50" s="25">
        <f t="shared" si="9"/>
        <v>2.9473684210526319</v>
      </c>
      <c r="AB50" s="1">
        <v>13</v>
      </c>
      <c r="AC50" s="1">
        <v>0</v>
      </c>
      <c r="AD50" s="1">
        <f t="shared" si="10"/>
        <v>780</v>
      </c>
      <c r="AE50" s="1">
        <v>2400</v>
      </c>
      <c r="AF50" s="1">
        <f t="shared" si="11"/>
        <v>1014</v>
      </c>
      <c r="AG50" s="1">
        <f t="shared" si="12"/>
        <v>16.899999999999999</v>
      </c>
      <c r="AH50" s="24">
        <v>15</v>
      </c>
      <c r="AI50" s="24">
        <v>3</v>
      </c>
      <c r="AJ50" s="1">
        <f t="shared" si="13"/>
        <v>903</v>
      </c>
      <c r="AK50" s="25">
        <f t="shared" si="14"/>
        <v>126.34615384615384</v>
      </c>
      <c r="AL50" s="25">
        <f t="shared" si="15"/>
        <v>5.0538461538461537</v>
      </c>
      <c r="AM50" s="17">
        <f t="shared" si="16"/>
        <v>262.53036437246965</v>
      </c>
      <c r="AN50" s="17">
        <f t="shared" si="17"/>
        <v>10.501214574898786</v>
      </c>
      <c r="AO50" s="50" t="str">
        <f t="shared" si="18"/>
        <v>NO IDONEO</v>
      </c>
    </row>
    <row r="51" spans="1:41">
      <c r="A51" s="46">
        <v>46</v>
      </c>
      <c r="B51" s="47">
        <v>418</v>
      </c>
      <c r="C51" s="48" t="s">
        <v>628</v>
      </c>
      <c r="D51" s="47">
        <v>1104170517</v>
      </c>
      <c r="E51" s="1">
        <v>40</v>
      </c>
      <c r="F51" s="1" t="s">
        <v>36</v>
      </c>
      <c r="G51" s="1">
        <f t="shared" si="0"/>
        <v>28</v>
      </c>
      <c r="H51" s="1">
        <v>22</v>
      </c>
      <c r="I51" s="25">
        <f t="shared" si="1"/>
        <v>55</v>
      </c>
      <c r="J51" s="25">
        <f t="shared" si="2"/>
        <v>2.2000000000000002</v>
      </c>
      <c r="K51" s="1">
        <v>4</v>
      </c>
      <c r="L51" s="1">
        <v>48</v>
      </c>
      <c r="M51" s="1">
        <f t="shared" si="3"/>
        <v>288</v>
      </c>
      <c r="N51" s="1" t="s">
        <v>37</v>
      </c>
      <c r="O51" s="1">
        <f t="shared" si="4"/>
        <v>374.4</v>
      </c>
      <c r="P51" s="1">
        <f t="shared" si="5"/>
        <v>6.2399999999999993</v>
      </c>
      <c r="Q51" s="24">
        <v>4</v>
      </c>
      <c r="R51" s="24">
        <v>58</v>
      </c>
      <c r="S51" s="1">
        <f t="shared" si="6"/>
        <v>298</v>
      </c>
      <c r="T51" s="25">
        <f t="shared" si="20"/>
        <v>144.79166666666666</v>
      </c>
      <c r="U51" s="25">
        <f t="shared" si="7"/>
        <v>5.791666666666667</v>
      </c>
      <c r="V51" s="1">
        <v>38</v>
      </c>
      <c r="W51" s="1" t="s">
        <v>38</v>
      </c>
      <c r="X51" s="1">
        <v>27</v>
      </c>
      <c r="Y51" s="1">
        <v>9</v>
      </c>
      <c r="Z51" s="25">
        <f t="shared" si="8"/>
        <v>23.684210526315791</v>
      </c>
      <c r="AA51" s="25">
        <f t="shared" si="9"/>
        <v>0.94736842105263164</v>
      </c>
      <c r="AB51" s="1">
        <v>13</v>
      </c>
      <c r="AC51" s="1">
        <v>0</v>
      </c>
      <c r="AD51" s="1">
        <f t="shared" si="10"/>
        <v>780</v>
      </c>
      <c r="AE51" s="1">
        <v>2400</v>
      </c>
      <c r="AF51" s="1">
        <f t="shared" si="11"/>
        <v>1014</v>
      </c>
      <c r="AG51" s="1">
        <f t="shared" si="12"/>
        <v>16.899999999999999</v>
      </c>
      <c r="AH51" s="24">
        <v>15</v>
      </c>
      <c r="AI51" s="24">
        <v>32</v>
      </c>
      <c r="AJ51" s="1">
        <f t="shared" si="13"/>
        <v>932</v>
      </c>
      <c r="AK51" s="25">
        <f t="shared" si="14"/>
        <v>120.76923076923077</v>
      </c>
      <c r="AL51" s="25">
        <f t="shared" si="15"/>
        <v>4.8307692307692314</v>
      </c>
      <c r="AM51" s="17">
        <f t="shared" si="16"/>
        <v>344.24510796221318</v>
      </c>
      <c r="AN51" s="17">
        <f t="shared" si="17"/>
        <v>13.76980431848853</v>
      </c>
      <c r="AO51" s="50" t="s">
        <v>15</v>
      </c>
    </row>
    <row r="52" spans="1:41">
      <c r="A52" s="46">
        <v>47</v>
      </c>
      <c r="B52" s="47">
        <v>1175</v>
      </c>
      <c r="C52" s="48" t="s">
        <v>629</v>
      </c>
      <c r="D52" s="49" t="s">
        <v>630</v>
      </c>
      <c r="E52" s="1">
        <v>40</v>
      </c>
      <c r="F52" s="1" t="s">
        <v>36</v>
      </c>
      <c r="G52" s="1">
        <f t="shared" si="0"/>
        <v>28</v>
      </c>
      <c r="H52" s="1">
        <v>36</v>
      </c>
      <c r="I52" s="25">
        <f t="shared" si="1"/>
        <v>90</v>
      </c>
      <c r="J52" s="25">
        <f t="shared" si="2"/>
        <v>3.6</v>
      </c>
      <c r="K52" s="1">
        <v>4</v>
      </c>
      <c r="L52" s="1">
        <v>48</v>
      </c>
      <c r="M52" s="1">
        <f t="shared" si="3"/>
        <v>288</v>
      </c>
      <c r="N52" s="1" t="s">
        <v>37</v>
      </c>
      <c r="O52" s="1">
        <f t="shared" si="4"/>
        <v>374.4</v>
      </c>
      <c r="P52" s="1">
        <f t="shared" si="5"/>
        <v>6.2399999999999993</v>
      </c>
      <c r="Q52" s="24">
        <v>0</v>
      </c>
      <c r="R52" s="24">
        <v>0</v>
      </c>
      <c r="S52" s="1">
        <f t="shared" si="6"/>
        <v>0</v>
      </c>
      <c r="T52" s="25">
        <v>0</v>
      </c>
      <c r="U52" s="25">
        <f t="shared" si="7"/>
        <v>0</v>
      </c>
      <c r="V52" s="1">
        <v>38</v>
      </c>
      <c r="W52" s="1" t="s">
        <v>38</v>
      </c>
      <c r="X52" s="1">
        <v>27</v>
      </c>
      <c r="Y52" s="1">
        <v>18</v>
      </c>
      <c r="Z52" s="25">
        <f t="shared" si="8"/>
        <v>47.368421052631582</v>
      </c>
      <c r="AA52" s="25">
        <f t="shared" si="9"/>
        <v>1.8947368421052633</v>
      </c>
      <c r="AB52" s="1">
        <v>13</v>
      </c>
      <c r="AC52" s="1">
        <v>0</v>
      </c>
      <c r="AD52" s="1">
        <f t="shared" si="10"/>
        <v>780</v>
      </c>
      <c r="AE52" s="1">
        <v>2400</v>
      </c>
      <c r="AF52" s="1">
        <f t="shared" si="11"/>
        <v>1014</v>
      </c>
      <c r="AG52" s="1">
        <f t="shared" si="12"/>
        <v>16.899999999999999</v>
      </c>
      <c r="AH52" s="24">
        <v>13</v>
      </c>
      <c r="AI52" s="24">
        <v>52</v>
      </c>
      <c r="AJ52" s="1">
        <f t="shared" si="13"/>
        <v>832</v>
      </c>
      <c r="AK52" s="25">
        <f t="shared" si="14"/>
        <v>140</v>
      </c>
      <c r="AL52" s="25">
        <f t="shared" si="15"/>
        <v>5.6</v>
      </c>
      <c r="AM52" s="17">
        <f t="shared" si="16"/>
        <v>277.36842105263156</v>
      </c>
      <c r="AN52" s="17">
        <f t="shared" si="17"/>
        <v>11.094736842105263</v>
      </c>
      <c r="AO52" s="50" t="str">
        <f t="shared" si="18"/>
        <v>NO IDONEO</v>
      </c>
    </row>
    <row r="53" spans="1:41">
      <c r="A53" s="46">
        <v>48</v>
      </c>
      <c r="B53" s="47">
        <v>1765</v>
      </c>
      <c r="C53" s="48" t="s">
        <v>631</v>
      </c>
      <c r="D53" s="47">
        <v>1105669483</v>
      </c>
      <c r="E53" s="1">
        <v>40</v>
      </c>
      <c r="F53" s="1" t="s">
        <v>36</v>
      </c>
      <c r="G53" s="1">
        <f t="shared" si="0"/>
        <v>28</v>
      </c>
      <c r="H53" s="1">
        <v>26</v>
      </c>
      <c r="I53" s="25">
        <f t="shared" si="1"/>
        <v>65</v>
      </c>
      <c r="J53" s="25">
        <f t="shared" si="2"/>
        <v>2.6</v>
      </c>
      <c r="K53" s="1">
        <v>4</v>
      </c>
      <c r="L53" s="1">
        <v>48</v>
      </c>
      <c r="M53" s="1">
        <f t="shared" si="3"/>
        <v>288</v>
      </c>
      <c r="N53" s="1" t="s">
        <v>37</v>
      </c>
      <c r="O53" s="1">
        <f t="shared" si="4"/>
        <v>374.4</v>
      </c>
      <c r="P53" s="1">
        <f t="shared" si="5"/>
        <v>6.2399999999999993</v>
      </c>
      <c r="Q53" s="24">
        <v>4</v>
      </c>
      <c r="R53" s="24">
        <v>48</v>
      </c>
      <c r="S53" s="1">
        <f t="shared" si="6"/>
        <v>288</v>
      </c>
      <c r="T53" s="25">
        <f t="shared" si="20"/>
        <v>150</v>
      </c>
      <c r="U53" s="25">
        <f t="shared" si="7"/>
        <v>6</v>
      </c>
      <c r="V53" s="1">
        <v>38</v>
      </c>
      <c r="W53" s="1" t="s">
        <v>38</v>
      </c>
      <c r="X53" s="1">
        <v>27</v>
      </c>
      <c r="Y53" s="1">
        <v>18</v>
      </c>
      <c r="Z53" s="25">
        <f t="shared" si="8"/>
        <v>47.368421052631582</v>
      </c>
      <c r="AA53" s="25">
        <f t="shared" si="9"/>
        <v>1.8947368421052633</v>
      </c>
      <c r="AB53" s="1">
        <v>13</v>
      </c>
      <c r="AC53" s="1">
        <v>0</v>
      </c>
      <c r="AD53" s="1">
        <f t="shared" si="10"/>
        <v>780</v>
      </c>
      <c r="AE53" s="1">
        <v>2400</v>
      </c>
      <c r="AF53" s="1">
        <f t="shared" si="11"/>
        <v>1014</v>
      </c>
      <c r="AG53" s="1">
        <f t="shared" si="12"/>
        <v>16.899999999999999</v>
      </c>
      <c r="AH53" s="24">
        <v>13</v>
      </c>
      <c r="AI53" s="24">
        <v>9</v>
      </c>
      <c r="AJ53" s="1">
        <f t="shared" si="13"/>
        <v>789</v>
      </c>
      <c r="AK53" s="25">
        <f t="shared" si="14"/>
        <v>148.26923076923077</v>
      </c>
      <c r="AL53" s="25">
        <f t="shared" si="15"/>
        <v>5.930769230769231</v>
      </c>
      <c r="AM53" s="17">
        <f t="shared" si="16"/>
        <v>410.63765182186233</v>
      </c>
      <c r="AN53" s="17">
        <f t="shared" si="17"/>
        <v>16.425506072874494</v>
      </c>
      <c r="AO53" s="50" t="str">
        <f t="shared" si="18"/>
        <v>IDONEO</v>
      </c>
    </row>
    <row r="54" spans="1:41">
      <c r="A54" s="46">
        <v>49</v>
      </c>
      <c r="B54" s="47">
        <v>1502</v>
      </c>
      <c r="C54" s="48" t="s">
        <v>632</v>
      </c>
      <c r="D54" s="49" t="s">
        <v>633</v>
      </c>
      <c r="E54" s="1">
        <v>40</v>
      </c>
      <c r="F54" s="1" t="s">
        <v>36</v>
      </c>
      <c r="G54" s="1">
        <f t="shared" si="0"/>
        <v>28</v>
      </c>
      <c r="H54" s="1">
        <v>22</v>
      </c>
      <c r="I54" s="25">
        <f t="shared" si="1"/>
        <v>55</v>
      </c>
      <c r="J54" s="25">
        <f t="shared" si="2"/>
        <v>2.2000000000000002</v>
      </c>
      <c r="K54" s="1">
        <v>4</v>
      </c>
      <c r="L54" s="1">
        <v>48</v>
      </c>
      <c r="M54" s="1">
        <f t="shared" si="3"/>
        <v>288</v>
      </c>
      <c r="N54" s="1" t="s">
        <v>37</v>
      </c>
      <c r="O54" s="1">
        <f t="shared" si="4"/>
        <v>374.4</v>
      </c>
      <c r="P54" s="1">
        <f t="shared" si="5"/>
        <v>6.2399999999999993</v>
      </c>
      <c r="Q54" s="24">
        <v>0</v>
      </c>
      <c r="R54" s="24">
        <v>0</v>
      </c>
      <c r="S54" s="1">
        <f t="shared" si="6"/>
        <v>0</v>
      </c>
      <c r="T54" s="25">
        <v>0</v>
      </c>
      <c r="U54" s="25">
        <f t="shared" si="7"/>
        <v>0</v>
      </c>
      <c r="V54" s="1">
        <v>38</v>
      </c>
      <c r="W54" s="1" t="s">
        <v>38</v>
      </c>
      <c r="X54" s="1">
        <v>27</v>
      </c>
      <c r="Y54" s="1">
        <v>17</v>
      </c>
      <c r="Z54" s="25">
        <f t="shared" si="8"/>
        <v>44.736842105263158</v>
      </c>
      <c r="AA54" s="25">
        <f t="shared" si="9"/>
        <v>1.7894736842105263</v>
      </c>
      <c r="AB54" s="1">
        <v>13</v>
      </c>
      <c r="AC54" s="1">
        <v>0</v>
      </c>
      <c r="AD54" s="1">
        <f t="shared" si="10"/>
        <v>780</v>
      </c>
      <c r="AE54" s="1">
        <v>2400</v>
      </c>
      <c r="AF54" s="1">
        <f t="shared" si="11"/>
        <v>1014</v>
      </c>
      <c r="AG54" s="1">
        <f t="shared" si="12"/>
        <v>16.899999999999999</v>
      </c>
      <c r="AH54" s="24">
        <v>17</v>
      </c>
      <c r="AI54" s="24">
        <v>47</v>
      </c>
      <c r="AJ54" s="1">
        <f t="shared" si="13"/>
        <v>1067</v>
      </c>
      <c r="AK54" s="25">
        <f t="shared" si="14"/>
        <v>94.807692307692321</v>
      </c>
      <c r="AL54" s="25">
        <f t="shared" si="15"/>
        <v>3.792307692307693</v>
      </c>
      <c r="AM54" s="17">
        <f t="shared" si="16"/>
        <v>194.54453441295547</v>
      </c>
      <c r="AN54" s="17">
        <f t="shared" si="17"/>
        <v>7.7817813765182198</v>
      </c>
      <c r="AO54" s="50" t="str">
        <f t="shared" si="18"/>
        <v>NO IDONEO</v>
      </c>
    </row>
    <row r="55" spans="1:41">
      <c r="A55" s="46">
        <v>50</v>
      </c>
      <c r="B55" s="47">
        <v>1557</v>
      </c>
      <c r="C55" s="48" t="s">
        <v>634</v>
      </c>
      <c r="D55" s="47">
        <v>1105774937</v>
      </c>
      <c r="E55" s="1">
        <v>40</v>
      </c>
      <c r="F55" s="1" t="s">
        <v>36</v>
      </c>
      <c r="G55" s="1">
        <f t="shared" si="0"/>
        <v>28</v>
      </c>
      <c r="H55" s="1">
        <v>20</v>
      </c>
      <c r="I55" s="25">
        <f t="shared" si="1"/>
        <v>50</v>
      </c>
      <c r="J55" s="25">
        <f t="shared" si="2"/>
        <v>2</v>
      </c>
      <c r="K55" s="1">
        <v>4</v>
      </c>
      <c r="L55" s="1">
        <v>48</v>
      </c>
      <c r="M55" s="1">
        <f t="shared" si="3"/>
        <v>288</v>
      </c>
      <c r="N55" s="1" t="s">
        <v>37</v>
      </c>
      <c r="O55" s="1">
        <f t="shared" si="4"/>
        <v>374.4</v>
      </c>
      <c r="P55" s="1">
        <f t="shared" si="5"/>
        <v>6.2399999999999993</v>
      </c>
      <c r="Q55" s="24">
        <v>4</v>
      </c>
      <c r="R55" s="24">
        <v>52</v>
      </c>
      <c r="S55" s="1">
        <f t="shared" si="6"/>
        <v>292</v>
      </c>
      <c r="T55" s="25">
        <f t="shared" si="20"/>
        <v>147.91666666666666</v>
      </c>
      <c r="U55" s="25">
        <f t="shared" si="7"/>
        <v>5.916666666666667</v>
      </c>
      <c r="V55" s="1">
        <v>38</v>
      </c>
      <c r="W55" s="1" t="s">
        <v>38</v>
      </c>
      <c r="X55" s="1">
        <v>27</v>
      </c>
      <c r="Y55" s="1">
        <v>14</v>
      </c>
      <c r="Z55" s="25">
        <f t="shared" si="8"/>
        <v>36.842105263157897</v>
      </c>
      <c r="AA55" s="25">
        <f t="shared" si="9"/>
        <v>1.4736842105263159</v>
      </c>
      <c r="AB55" s="1">
        <v>13</v>
      </c>
      <c r="AC55" s="1">
        <v>0</v>
      </c>
      <c r="AD55" s="1">
        <f t="shared" si="10"/>
        <v>780</v>
      </c>
      <c r="AE55" s="1">
        <v>2400</v>
      </c>
      <c r="AF55" s="1">
        <f t="shared" si="11"/>
        <v>1014</v>
      </c>
      <c r="AG55" s="1">
        <f t="shared" si="12"/>
        <v>16.899999999999999</v>
      </c>
      <c r="AH55" s="24">
        <v>14</v>
      </c>
      <c r="AI55" s="24">
        <v>43</v>
      </c>
      <c r="AJ55" s="1">
        <f t="shared" si="13"/>
        <v>883</v>
      </c>
      <c r="AK55" s="25">
        <f t="shared" si="14"/>
        <v>130.19230769230768</v>
      </c>
      <c r="AL55" s="25">
        <f t="shared" si="15"/>
        <v>5.207692307692307</v>
      </c>
      <c r="AM55" s="17">
        <f t="shared" si="16"/>
        <v>364.95107962213223</v>
      </c>
      <c r="AN55" s="17">
        <f t="shared" si="17"/>
        <v>14.59804318488529</v>
      </c>
      <c r="AO55" s="50" t="str">
        <f t="shared" si="18"/>
        <v>IDONEO</v>
      </c>
    </row>
    <row r="56" spans="1:41">
      <c r="A56" s="46">
        <v>51</v>
      </c>
      <c r="B56" s="47">
        <v>274</v>
      </c>
      <c r="C56" s="48" t="s">
        <v>635</v>
      </c>
      <c r="D56" s="47">
        <v>1150832929</v>
      </c>
      <c r="E56" s="1">
        <v>40</v>
      </c>
      <c r="F56" s="1" t="s">
        <v>36</v>
      </c>
      <c r="G56" s="1">
        <f t="shared" si="0"/>
        <v>28</v>
      </c>
      <c r="H56" s="1">
        <v>26</v>
      </c>
      <c r="I56" s="25">
        <f t="shared" si="1"/>
        <v>65</v>
      </c>
      <c r="J56" s="25">
        <f t="shared" si="2"/>
        <v>2.6</v>
      </c>
      <c r="K56" s="1">
        <v>4</v>
      </c>
      <c r="L56" s="1">
        <v>48</v>
      </c>
      <c r="M56" s="1">
        <f t="shared" si="3"/>
        <v>288</v>
      </c>
      <c r="N56" s="1" t="s">
        <v>37</v>
      </c>
      <c r="O56" s="1">
        <f t="shared" si="4"/>
        <v>374.4</v>
      </c>
      <c r="P56" s="1">
        <f t="shared" si="5"/>
        <v>6.2399999999999993</v>
      </c>
      <c r="Q56" s="24">
        <v>0</v>
      </c>
      <c r="R56" s="24">
        <v>0</v>
      </c>
      <c r="S56" s="1">
        <f t="shared" si="6"/>
        <v>0</v>
      </c>
      <c r="T56" s="25">
        <v>0</v>
      </c>
      <c r="U56" s="25">
        <f t="shared" si="7"/>
        <v>0</v>
      </c>
      <c r="V56" s="1">
        <v>38</v>
      </c>
      <c r="W56" s="1" t="s">
        <v>38</v>
      </c>
      <c r="X56" s="1">
        <v>27</v>
      </c>
      <c r="Y56" s="1">
        <v>29</v>
      </c>
      <c r="Z56" s="25">
        <f t="shared" si="8"/>
        <v>76.315789473684205</v>
      </c>
      <c r="AA56" s="25">
        <f t="shared" si="9"/>
        <v>3.0526315789473681</v>
      </c>
      <c r="AB56" s="1">
        <v>13</v>
      </c>
      <c r="AC56" s="1">
        <v>0</v>
      </c>
      <c r="AD56" s="1">
        <f t="shared" si="10"/>
        <v>780</v>
      </c>
      <c r="AE56" s="1">
        <v>2400</v>
      </c>
      <c r="AF56" s="1">
        <f t="shared" si="11"/>
        <v>1014</v>
      </c>
      <c r="AG56" s="1">
        <f t="shared" si="12"/>
        <v>16.899999999999999</v>
      </c>
      <c r="AH56" s="24">
        <v>13</v>
      </c>
      <c r="AI56" s="24">
        <v>54</v>
      </c>
      <c r="AJ56" s="1">
        <f t="shared" si="13"/>
        <v>834</v>
      </c>
      <c r="AK56" s="25">
        <f t="shared" si="14"/>
        <v>139.61538461538461</v>
      </c>
      <c r="AL56" s="25">
        <f t="shared" si="15"/>
        <v>5.5846153846153843</v>
      </c>
      <c r="AM56" s="17">
        <f t="shared" si="16"/>
        <v>280.9311740890688</v>
      </c>
      <c r="AN56" s="17">
        <f t="shared" si="17"/>
        <v>11.237246963562752</v>
      </c>
      <c r="AO56" s="50" t="str">
        <f t="shared" si="18"/>
        <v>NO IDONEO</v>
      </c>
    </row>
    <row r="57" spans="1:41">
      <c r="A57" s="46">
        <v>52</v>
      </c>
      <c r="B57" s="47">
        <v>1380</v>
      </c>
      <c r="C57" s="48" t="s">
        <v>636</v>
      </c>
      <c r="D57" s="47">
        <v>1105379463</v>
      </c>
      <c r="E57" s="1">
        <v>40</v>
      </c>
      <c r="F57" s="1" t="s">
        <v>36</v>
      </c>
      <c r="G57" s="1">
        <f t="shared" si="0"/>
        <v>28</v>
      </c>
      <c r="H57" s="1">
        <v>11</v>
      </c>
      <c r="I57" s="25">
        <f t="shared" si="1"/>
        <v>27.5</v>
      </c>
      <c r="J57" s="25">
        <f t="shared" si="2"/>
        <v>1.1000000000000001</v>
      </c>
      <c r="K57" s="1">
        <v>4</v>
      </c>
      <c r="L57" s="1">
        <v>48</v>
      </c>
      <c r="M57" s="1">
        <f t="shared" si="3"/>
        <v>288</v>
      </c>
      <c r="N57" s="1" t="s">
        <v>37</v>
      </c>
      <c r="O57" s="1">
        <f t="shared" si="4"/>
        <v>374.4</v>
      </c>
      <c r="P57" s="1">
        <f t="shared" si="5"/>
        <v>6.2399999999999993</v>
      </c>
      <c r="Q57" s="24">
        <v>0</v>
      </c>
      <c r="R57" s="24">
        <v>0</v>
      </c>
      <c r="S57" s="1">
        <f t="shared" si="6"/>
        <v>0</v>
      </c>
      <c r="T57" s="25">
        <v>0</v>
      </c>
      <c r="U57" s="25">
        <f t="shared" si="7"/>
        <v>0</v>
      </c>
      <c r="V57" s="1">
        <v>38</v>
      </c>
      <c r="W57" s="1" t="s">
        <v>38</v>
      </c>
      <c r="X57" s="1">
        <v>27</v>
      </c>
      <c r="Y57" s="1">
        <v>8</v>
      </c>
      <c r="Z57" s="25">
        <f t="shared" si="8"/>
        <v>21.05263157894737</v>
      </c>
      <c r="AA57" s="25">
        <f t="shared" si="9"/>
        <v>0.8421052631578948</v>
      </c>
      <c r="AB57" s="1">
        <v>13</v>
      </c>
      <c r="AC57" s="1">
        <v>0</v>
      </c>
      <c r="AD57" s="1">
        <f t="shared" si="10"/>
        <v>780</v>
      </c>
      <c r="AE57" s="1">
        <v>2400</v>
      </c>
      <c r="AF57" s="1">
        <f t="shared" si="11"/>
        <v>1014</v>
      </c>
      <c r="AG57" s="1">
        <f t="shared" si="12"/>
        <v>16.899999999999999</v>
      </c>
      <c r="AH57" s="24">
        <v>17</v>
      </c>
      <c r="AI57" s="24">
        <v>28</v>
      </c>
      <c r="AJ57" s="1">
        <f t="shared" si="13"/>
        <v>1048</v>
      </c>
      <c r="AK57" s="25">
        <f t="shared" si="14"/>
        <v>98.461538461538453</v>
      </c>
      <c r="AL57" s="25">
        <f t="shared" si="15"/>
        <v>3.9384615384615382</v>
      </c>
      <c r="AM57" s="17">
        <f t="shared" si="16"/>
        <v>147.01417004048582</v>
      </c>
      <c r="AN57" s="17">
        <f t="shared" si="17"/>
        <v>5.880566801619433</v>
      </c>
      <c r="AO57" s="50" t="str">
        <f t="shared" si="18"/>
        <v>NO IDONEO</v>
      </c>
    </row>
    <row r="58" spans="1:41">
      <c r="A58" s="46">
        <v>53</v>
      </c>
      <c r="B58" s="47">
        <v>1413</v>
      </c>
      <c r="C58" s="48" t="s">
        <v>637</v>
      </c>
      <c r="D58" s="49" t="s">
        <v>638</v>
      </c>
      <c r="E58" s="1">
        <v>40</v>
      </c>
      <c r="F58" s="1" t="s">
        <v>36</v>
      </c>
      <c r="G58" s="1">
        <f t="shared" si="0"/>
        <v>28</v>
      </c>
      <c r="H58" s="1">
        <v>20</v>
      </c>
      <c r="I58" s="25">
        <f t="shared" si="1"/>
        <v>50</v>
      </c>
      <c r="J58" s="25">
        <f t="shared" si="2"/>
        <v>2</v>
      </c>
      <c r="K58" s="1">
        <v>4</v>
      </c>
      <c r="L58" s="1">
        <v>48</v>
      </c>
      <c r="M58" s="1">
        <f t="shared" si="3"/>
        <v>288</v>
      </c>
      <c r="N58" s="1" t="s">
        <v>37</v>
      </c>
      <c r="O58" s="1">
        <f t="shared" si="4"/>
        <v>374.4</v>
      </c>
      <c r="P58" s="1">
        <f t="shared" si="5"/>
        <v>6.2399999999999993</v>
      </c>
      <c r="Q58" s="24">
        <v>0</v>
      </c>
      <c r="R58" s="24">
        <v>0</v>
      </c>
      <c r="S58" s="1">
        <f t="shared" si="6"/>
        <v>0</v>
      </c>
      <c r="T58" s="25">
        <v>0</v>
      </c>
      <c r="U58" s="25">
        <f t="shared" si="7"/>
        <v>0</v>
      </c>
      <c r="V58" s="1">
        <v>38</v>
      </c>
      <c r="W58" s="1" t="s">
        <v>38</v>
      </c>
      <c r="X58" s="1">
        <v>27</v>
      </c>
      <c r="Y58" s="1">
        <v>25</v>
      </c>
      <c r="Z58" s="25">
        <f t="shared" si="8"/>
        <v>65.78947368421052</v>
      </c>
      <c r="AA58" s="25">
        <f t="shared" si="9"/>
        <v>2.6315789473684208</v>
      </c>
      <c r="AB58" s="1">
        <v>13</v>
      </c>
      <c r="AC58" s="1">
        <v>0</v>
      </c>
      <c r="AD58" s="1">
        <f t="shared" si="10"/>
        <v>780</v>
      </c>
      <c r="AE58" s="1">
        <v>2400</v>
      </c>
      <c r="AF58" s="1">
        <f t="shared" si="11"/>
        <v>1014</v>
      </c>
      <c r="AG58" s="1">
        <f t="shared" si="12"/>
        <v>16.899999999999999</v>
      </c>
      <c r="AH58" s="24">
        <v>13</v>
      </c>
      <c r="AI58" s="24">
        <v>14</v>
      </c>
      <c r="AJ58" s="1">
        <f t="shared" si="13"/>
        <v>794</v>
      </c>
      <c r="AK58" s="25">
        <f t="shared" si="14"/>
        <v>147.30769230769232</v>
      </c>
      <c r="AL58" s="25">
        <f t="shared" si="15"/>
        <v>5.8923076923076927</v>
      </c>
      <c r="AM58" s="17">
        <f t="shared" si="16"/>
        <v>263.09716599190284</v>
      </c>
      <c r="AN58" s="17">
        <f t="shared" si="17"/>
        <v>10.523886639676114</v>
      </c>
      <c r="AO58" s="50" t="str">
        <f t="shared" si="18"/>
        <v>NO IDONEO</v>
      </c>
    </row>
    <row r="59" spans="1:41">
      <c r="A59" s="46">
        <v>54</v>
      </c>
      <c r="B59" s="47">
        <v>1435</v>
      </c>
      <c r="C59" s="48" t="s">
        <v>639</v>
      </c>
      <c r="D59" s="47">
        <v>1105878183</v>
      </c>
      <c r="E59" s="1">
        <v>40</v>
      </c>
      <c r="F59" s="1" t="s">
        <v>36</v>
      </c>
      <c r="G59" s="1">
        <f t="shared" si="0"/>
        <v>28</v>
      </c>
      <c r="H59" s="1">
        <v>9</v>
      </c>
      <c r="I59" s="25">
        <f t="shared" si="1"/>
        <v>22.5</v>
      </c>
      <c r="J59" s="25">
        <f t="shared" si="2"/>
        <v>0.9</v>
      </c>
      <c r="K59" s="1">
        <v>4</v>
      </c>
      <c r="L59" s="1">
        <v>48</v>
      </c>
      <c r="M59" s="1">
        <f t="shared" si="3"/>
        <v>288</v>
      </c>
      <c r="N59" s="1" t="s">
        <v>37</v>
      </c>
      <c r="O59" s="1">
        <f t="shared" si="4"/>
        <v>374.4</v>
      </c>
      <c r="P59" s="1">
        <f t="shared" si="5"/>
        <v>6.2399999999999993</v>
      </c>
      <c r="Q59" s="24">
        <v>4</v>
      </c>
      <c r="R59" s="24">
        <v>52</v>
      </c>
      <c r="S59" s="1">
        <f t="shared" si="6"/>
        <v>292</v>
      </c>
      <c r="T59" s="25">
        <f t="shared" si="20"/>
        <v>147.91666666666666</v>
      </c>
      <c r="U59" s="25">
        <f t="shared" si="7"/>
        <v>5.916666666666667</v>
      </c>
      <c r="V59" s="1">
        <v>38</v>
      </c>
      <c r="W59" s="1" t="s">
        <v>38</v>
      </c>
      <c r="X59" s="1">
        <v>27</v>
      </c>
      <c r="Y59" s="1">
        <v>12</v>
      </c>
      <c r="Z59" s="25">
        <f t="shared" si="8"/>
        <v>31.578947368421051</v>
      </c>
      <c r="AA59" s="25">
        <f t="shared" si="9"/>
        <v>1.263157894736842</v>
      </c>
      <c r="AB59" s="1">
        <v>13</v>
      </c>
      <c r="AC59" s="1">
        <v>0</v>
      </c>
      <c r="AD59" s="1">
        <f t="shared" si="10"/>
        <v>780</v>
      </c>
      <c r="AE59" s="1">
        <v>2400</v>
      </c>
      <c r="AF59" s="1">
        <f t="shared" si="11"/>
        <v>1014</v>
      </c>
      <c r="AG59" s="1">
        <f t="shared" si="12"/>
        <v>16.899999999999999</v>
      </c>
      <c r="AH59" s="24">
        <v>14</v>
      </c>
      <c r="AI59" s="24">
        <v>1</v>
      </c>
      <c r="AJ59" s="1">
        <f t="shared" si="13"/>
        <v>841</v>
      </c>
      <c r="AK59" s="25">
        <f t="shared" si="14"/>
        <v>138.26923076923077</v>
      </c>
      <c r="AL59" s="25">
        <f t="shared" si="15"/>
        <v>5.5307692307692307</v>
      </c>
      <c r="AM59" s="17">
        <f t="shared" si="16"/>
        <v>340.2648448043185</v>
      </c>
      <c r="AN59" s="17">
        <f t="shared" si="17"/>
        <v>13.61059379217274</v>
      </c>
      <c r="AO59" s="50" t="s">
        <v>15</v>
      </c>
    </row>
    <row r="60" spans="1:41">
      <c r="A60" s="46">
        <v>55</v>
      </c>
      <c r="B60" s="47">
        <v>863</v>
      </c>
      <c r="C60" s="48" t="s">
        <v>640</v>
      </c>
      <c r="D60" s="47">
        <v>1150490371</v>
      </c>
      <c r="E60" s="1">
        <v>40</v>
      </c>
      <c r="F60" s="1" t="s">
        <v>36</v>
      </c>
      <c r="G60" s="1">
        <f t="shared" si="0"/>
        <v>28</v>
      </c>
      <c r="H60" s="1">
        <v>27</v>
      </c>
      <c r="I60" s="25">
        <f t="shared" si="1"/>
        <v>67.5</v>
      </c>
      <c r="J60" s="25">
        <f t="shared" si="2"/>
        <v>2.7</v>
      </c>
      <c r="K60" s="1">
        <v>4</v>
      </c>
      <c r="L60" s="1">
        <v>48</v>
      </c>
      <c r="M60" s="1">
        <f t="shared" si="3"/>
        <v>288</v>
      </c>
      <c r="N60" s="1" t="s">
        <v>37</v>
      </c>
      <c r="O60" s="1">
        <f t="shared" si="4"/>
        <v>374.4</v>
      </c>
      <c r="P60" s="1">
        <f t="shared" si="5"/>
        <v>6.2399999999999993</v>
      </c>
      <c r="Q60" s="24">
        <v>0</v>
      </c>
      <c r="R60" s="24">
        <v>0</v>
      </c>
      <c r="S60" s="1">
        <f t="shared" si="6"/>
        <v>0</v>
      </c>
      <c r="T60" s="25">
        <v>0</v>
      </c>
      <c r="U60" s="25">
        <f t="shared" si="7"/>
        <v>0</v>
      </c>
      <c r="V60" s="1">
        <v>38</v>
      </c>
      <c r="W60" s="1" t="s">
        <v>38</v>
      </c>
      <c r="X60" s="1">
        <v>27</v>
      </c>
      <c r="Y60" s="1">
        <v>7</v>
      </c>
      <c r="Z60" s="25">
        <f t="shared" si="8"/>
        <v>18.421052631578949</v>
      </c>
      <c r="AA60" s="25">
        <f t="shared" si="9"/>
        <v>0.73684210526315796</v>
      </c>
      <c r="AB60" s="1">
        <v>13</v>
      </c>
      <c r="AC60" s="1">
        <v>0</v>
      </c>
      <c r="AD60" s="1">
        <f t="shared" si="10"/>
        <v>780</v>
      </c>
      <c r="AE60" s="1">
        <v>2400</v>
      </c>
      <c r="AF60" s="1">
        <f t="shared" si="11"/>
        <v>1014</v>
      </c>
      <c r="AG60" s="1">
        <f t="shared" si="12"/>
        <v>16.899999999999999</v>
      </c>
      <c r="AH60" s="24">
        <v>13</v>
      </c>
      <c r="AI60" s="24">
        <v>0</v>
      </c>
      <c r="AJ60" s="1">
        <f t="shared" si="13"/>
        <v>780</v>
      </c>
      <c r="AK60" s="25">
        <f t="shared" si="14"/>
        <v>150</v>
      </c>
      <c r="AL60" s="25">
        <f t="shared" si="15"/>
        <v>6</v>
      </c>
      <c r="AM60" s="17">
        <f t="shared" si="16"/>
        <v>235.92105263157896</v>
      </c>
      <c r="AN60" s="17">
        <f t="shared" si="17"/>
        <v>9.4368421052631586</v>
      </c>
      <c r="AO60" s="50" t="str">
        <f t="shared" si="18"/>
        <v>NO IDONEO</v>
      </c>
    </row>
    <row r="61" spans="1:41">
      <c r="A61" s="46">
        <v>56</v>
      </c>
      <c r="B61" s="47">
        <v>753</v>
      </c>
      <c r="C61" s="48" t="s">
        <v>641</v>
      </c>
      <c r="D61" s="51">
        <v>1105919755</v>
      </c>
      <c r="E61" s="1">
        <v>40</v>
      </c>
      <c r="F61" s="1" t="s">
        <v>36</v>
      </c>
      <c r="G61" s="1">
        <f t="shared" si="0"/>
        <v>28</v>
      </c>
      <c r="H61" s="1">
        <v>25</v>
      </c>
      <c r="I61" s="25">
        <f t="shared" si="1"/>
        <v>62.5</v>
      </c>
      <c r="J61" s="25">
        <f t="shared" si="2"/>
        <v>2.5</v>
      </c>
      <c r="K61" s="1">
        <v>4</v>
      </c>
      <c r="L61" s="1">
        <v>48</v>
      </c>
      <c r="M61" s="1">
        <f t="shared" si="3"/>
        <v>288</v>
      </c>
      <c r="N61" s="1" t="s">
        <v>37</v>
      </c>
      <c r="O61" s="1">
        <f t="shared" si="4"/>
        <v>374.4</v>
      </c>
      <c r="P61" s="1">
        <f t="shared" si="5"/>
        <v>6.2399999999999993</v>
      </c>
      <c r="Q61" s="24">
        <v>0</v>
      </c>
      <c r="R61" s="24">
        <v>0</v>
      </c>
      <c r="S61" s="1">
        <f t="shared" si="6"/>
        <v>0</v>
      </c>
      <c r="T61" s="25">
        <v>0</v>
      </c>
      <c r="U61" s="25">
        <f t="shared" si="7"/>
        <v>0</v>
      </c>
      <c r="V61" s="1">
        <v>38</v>
      </c>
      <c r="W61" s="1" t="s">
        <v>38</v>
      </c>
      <c r="X61" s="1">
        <v>27</v>
      </c>
      <c r="Y61" s="1">
        <v>38</v>
      </c>
      <c r="Z61" s="25">
        <f t="shared" si="8"/>
        <v>100</v>
      </c>
      <c r="AA61" s="25">
        <f t="shared" si="9"/>
        <v>4</v>
      </c>
      <c r="AB61" s="1">
        <v>13</v>
      </c>
      <c r="AC61" s="1">
        <v>0</v>
      </c>
      <c r="AD61" s="1">
        <f t="shared" si="10"/>
        <v>780</v>
      </c>
      <c r="AE61" s="1">
        <v>2400</v>
      </c>
      <c r="AF61" s="1">
        <f t="shared" si="11"/>
        <v>1014</v>
      </c>
      <c r="AG61" s="1">
        <f t="shared" si="12"/>
        <v>16.899999999999999</v>
      </c>
      <c r="AH61" s="24">
        <v>13</v>
      </c>
      <c r="AI61" s="24">
        <v>52</v>
      </c>
      <c r="AJ61" s="1">
        <f t="shared" si="13"/>
        <v>832</v>
      </c>
      <c r="AK61" s="25">
        <f t="shared" si="14"/>
        <v>140</v>
      </c>
      <c r="AL61" s="25">
        <f t="shared" si="15"/>
        <v>5.6</v>
      </c>
      <c r="AM61" s="17">
        <f t="shared" si="16"/>
        <v>302.5</v>
      </c>
      <c r="AN61" s="17">
        <f t="shared" si="17"/>
        <v>12.1</v>
      </c>
      <c r="AO61" s="50" t="str">
        <f t="shared" si="18"/>
        <v>NO IDONEO</v>
      </c>
    </row>
    <row r="62" spans="1:41">
      <c r="A62" s="46">
        <v>57</v>
      </c>
      <c r="B62" s="47">
        <v>919</v>
      </c>
      <c r="C62" s="48" t="s">
        <v>642</v>
      </c>
      <c r="D62" s="49" t="s">
        <v>643</v>
      </c>
      <c r="E62" s="1">
        <v>40</v>
      </c>
      <c r="F62" s="1" t="s">
        <v>36</v>
      </c>
      <c r="G62" s="1">
        <f t="shared" si="0"/>
        <v>28</v>
      </c>
      <c r="H62" s="1">
        <v>22</v>
      </c>
      <c r="I62" s="25">
        <f t="shared" si="1"/>
        <v>55</v>
      </c>
      <c r="J62" s="25">
        <f t="shared" si="2"/>
        <v>2.2000000000000002</v>
      </c>
      <c r="K62" s="1">
        <v>4</v>
      </c>
      <c r="L62" s="1">
        <v>48</v>
      </c>
      <c r="M62" s="1">
        <f t="shared" si="3"/>
        <v>288</v>
      </c>
      <c r="N62" s="1" t="s">
        <v>37</v>
      </c>
      <c r="O62" s="1">
        <f t="shared" si="4"/>
        <v>374.4</v>
      </c>
      <c r="P62" s="1">
        <f t="shared" si="5"/>
        <v>6.2399999999999993</v>
      </c>
      <c r="Q62" s="24">
        <v>0</v>
      </c>
      <c r="R62" s="24">
        <v>0</v>
      </c>
      <c r="S62" s="1">
        <f t="shared" si="6"/>
        <v>0</v>
      </c>
      <c r="T62" s="25">
        <v>0</v>
      </c>
      <c r="U62" s="25">
        <f t="shared" si="7"/>
        <v>0</v>
      </c>
      <c r="V62" s="1">
        <v>38</v>
      </c>
      <c r="W62" s="1" t="s">
        <v>38</v>
      </c>
      <c r="X62" s="1">
        <v>27</v>
      </c>
      <c r="Y62" s="1">
        <v>12</v>
      </c>
      <c r="Z62" s="25">
        <f t="shared" si="8"/>
        <v>31.578947368421051</v>
      </c>
      <c r="AA62" s="25">
        <f t="shared" si="9"/>
        <v>1.263157894736842</v>
      </c>
      <c r="AB62" s="1">
        <v>13</v>
      </c>
      <c r="AC62" s="1">
        <v>0</v>
      </c>
      <c r="AD62" s="1">
        <f t="shared" si="10"/>
        <v>780</v>
      </c>
      <c r="AE62" s="1">
        <v>2400</v>
      </c>
      <c r="AF62" s="1">
        <f t="shared" si="11"/>
        <v>1014</v>
      </c>
      <c r="AG62" s="1">
        <f t="shared" si="12"/>
        <v>16.899999999999999</v>
      </c>
      <c r="AH62" s="24">
        <v>13</v>
      </c>
      <c r="AI62" s="24">
        <v>0</v>
      </c>
      <c r="AJ62" s="1">
        <f t="shared" si="13"/>
        <v>780</v>
      </c>
      <c r="AK62" s="25">
        <f t="shared" si="14"/>
        <v>150</v>
      </c>
      <c r="AL62" s="25">
        <f t="shared" si="15"/>
        <v>6</v>
      </c>
      <c r="AM62" s="17">
        <f t="shared" si="16"/>
        <v>236.57894736842104</v>
      </c>
      <c r="AN62" s="17">
        <f t="shared" si="17"/>
        <v>9.4631578947368418</v>
      </c>
      <c r="AO62" s="50" t="str">
        <f t="shared" si="18"/>
        <v>NO IDONEO</v>
      </c>
    </row>
    <row r="63" spans="1:41">
      <c r="A63" s="46">
        <v>58</v>
      </c>
      <c r="B63" s="47">
        <v>1348</v>
      </c>
      <c r="C63" s="48" t="s">
        <v>644</v>
      </c>
      <c r="D63" s="47">
        <v>1104613052</v>
      </c>
      <c r="E63" s="1">
        <v>40</v>
      </c>
      <c r="F63" s="1" t="s">
        <v>36</v>
      </c>
      <c r="G63" s="1">
        <f t="shared" si="0"/>
        <v>28</v>
      </c>
      <c r="H63" s="1">
        <v>1</v>
      </c>
      <c r="I63" s="25">
        <f t="shared" si="1"/>
        <v>2.5</v>
      </c>
      <c r="J63" s="25">
        <f t="shared" si="2"/>
        <v>0.1</v>
      </c>
      <c r="K63" s="1">
        <v>4</v>
      </c>
      <c r="L63" s="1">
        <v>48</v>
      </c>
      <c r="M63" s="1">
        <f t="shared" si="3"/>
        <v>288</v>
      </c>
      <c r="N63" s="1" t="s">
        <v>37</v>
      </c>
      <c r="O63" s="1">
        <f t="shared" si="4"/>
        <v>374.4</v>
      </c>
      <c r="P63" s="1">
        <f t="shared" si="5"/>
        <v>6.2399999999999993</v>
      </c>
      <c r="Q63" s="24">
        <v>0</v>
      </c>
      <c r="R63" s="24">
        <v>0</v>
      </c>
      <c r="S63" s="1">
        <f t="shared" si="6"/>
        <v>0</v>
      </c>
      <c r="T63" s="25">
        <v>0</v>
      </c>
      <c r="U63" s="25">
        <f t="shared" si="7"/>
        <v>0</v>
      </c>
      <c r="V63" s="1">
        <v>38</v>
      </c>
      <c r="W63" s="1" t="s">
        <v>38</v>
      </c>
      <c r="X63" s="1">
        <v>27</v>
      </c>
      <c r="Y63" s="1">
        <v>5</v>
      </c>
      <c r="Z63" s="25">
        <f t="shared" si="8"/>
        <v>13.157894736842104</v>
      </c>
      <c r="AA63" s="25">
        <f t="shared" si="9"/>
        <v>0.52631578947368418</v>
      </c>
      <c r="AB63" s="1">
        <v>13</v>
      </c>
      <c r="AC63" s="1">
        <v>0</v>
      </c>
      <c r="AD63" s="1">
        <f t="shared" si="10"/>
        <v>780</v>
      </c>
      <c r="AE63" s="1">
        <v>2400</v>
      </c>
      <c r="AF63" s="1">
        <f t="shared" si="11"/>
        <v>1014</v>
      </c>
      <c r="AG63" s="1">
        <f t="shared" si="12"/>
        <v>16.899999999999999</v>
      </c>
      <c r="AH63" s="24">
        <v>0</v>
      </c>
      <c r="AI63" s="24">
        <v>0</v>
      </c>
      <c r="AJ63" s="1">
        <f t="shared" si="13"/>
        <v>0</v>
      </c>
      <c r="AK63" s="25">
        <v>0</v>
      </c>
      <c r="AL63" s="25">
        <f t="shared" si="15"/>
        <v>0</v>
      </c>
      <c r="AM63" s="17">
        <f t="shared" si="16"/>
        <v>15.657894736842104</v>
      </c>
      <c r="AN63" s="17">
        <f t="shared" si="17"/>
        <v>0.62631578947368416</v>
      </c>
      <c r="AO63" s="50" t="str">
        <f t="shared" si="18"/>
        <v>NO IDONEO</v>
      </c>
    </row>
    <row r="64" spans="1:41">
      <c r="A64" s="46">
        <v>59</v>
      </c>
      <c r="B64" s="47">
        <v>1349</v>
      </c>
      <c r="C64" s="48" t="s">
        <v>645</v>
      </c>
      <c r="D64" s="47">
        <v>1105048001</v>
      </c>
      <c r="E64" s="1">
        <v>40</v>
      </c>
      <c r="F64" s="1" t="s">
        <v>36</v>
      </c>
      <c r="G64" s="1">
        <f t="shared" si="0"/>
        <v>28</v>
      </c>
      <c r="H64" s="1">
        <v>2</v>
      </c>
      <c r="I64" s="25">
        <f t="shared" si="1"/>
        <v>5</v>
      </c>
      <c r="J64" s="25">
        <f t="shared" si="2"/>
        <v>0.2</v>
      </c>
      <c r="K64" s="1">
        <v>4</v>
      </c>
      <c r="L64" s="1">
        <v>48</v>
      </c>
      <c r="M64" s="1">
        <f t="shared" si="3"/>
        <v>288</v>
      </c>
      <c r="N64" s="1" t="s">
        <v>37</v>
      </c>
      <c r="O64" s="1">
        <f t="shared" si="4"/>
        <v>374.4</v>
      </c>
      <c r="P64" s="1">
        <f t="shared" si="5"/>
        <v>6.2399999999999993</v>
      </c>
      <c r="Q64" s="24">
        <v>0</v>
      </c>
      <c r="R64" s="24">
        <v>0</v>
      </c>
      <c r="S64" s="1">
        <f t="shared" si="6"/>
        <v>0</v>
      </c>
      <c r="T64" s="25">
        <v>0</v>
      </c>
      <c r="U64" s="25">
        <f t="shared" si="7"/>
        <v>0</v>
      </c>
      <c r="V64" s="1">
        <v>38</v>
      </c>
      <c r="W64" s="1" t="s">
        <v>38</v>
      </c>
      <c r="X64" s="1">
        <v>27</v>
      </c>
      <c r="Y64" s="1">
        <v>7</v>
      </c>
      <c r="Z64" s="25">
        <f t="shared" si="8"/>
        <v>18.421052631578949</v>
      </c>
      <c r="AA64" s="25">
        <f t="shared" si="9"/>
        <v>0.73684210526315796</v>
      </c>
      <c r="AB64" s="1">
        <v>13</v>
      </c>
      <c r="AC64" s="1">
        <v>0</v>
      </c>
      <c r="AD64" s="1">
        <f t="shared" si="10"/>
        <v>780</v>
      </c>
      <c r="AE64" s="1">
        <v>2400</v>
      </c>
      <c r="AF64" s="1">
        <f t="shared" si="11"/>
        <v>1014</v>
      </c>
      <c r="AG64" s="1">
        <f t="shared" si="12"/>
        <v>16.899999999999999</v>
      </c>
      <c r="AH64" s="24">
        <v>0</v>
      </c>
      <c r="AI64" s="24">
        <v>0</v>
      </c>
      <c r="AJ64" s="1">
        <f t="shared" si="13"/>
        <v>0</v>
      </c>
      <c r="AK64" s="25">
        <v>0</v>
      </c>
      <c r="AL64" s="25">
        <f t="shared" si="15"/>
        <v>0</v>
      </c>
      <c r="AM64" s="17">
        <f t="shared" si="16"/>
        <v>23.421052631578949</v>
      </c>
      <c r="AN64" s="17">
        <f t="shared" si="17"/>
        <v>0.93684210526315792</v>
      </c>
      <c r="AO64" s="50" t="str">
        <f t="shared" si="18"/>
        <v>NO IDONEO</v>
      </c>
    </row>
    <row r="65" spans="1:41">
      <c r="A65" s="46">
        <v>60</v>
      </c>
      <c r="B65" s="47">
        <v>1017</v>
      </c>
      <c r="C65" s="48" t="s">
        <v>646</v>
      </c>
      <c r="D65" s="49" t="s">
        <v>647</v>
      </c>
      <c r="E65" s="1">
        <v>40</v>
      </c>
      <c r="F65" s="1" t="s">
        <v>36</v>
      </c>
      <c r="G65" s="1">
        <f t="shared" si="0"/>
        <v>28</v>
      </c>
      <c r="H65" s="1">
        <v>20</v>
      </c>
      <c r="I65" s="25">
        <f t="shared" si="1"/>
        <v>50</v>
      </c>
      <c r="J65" s="25">
        <f t="shared" si="2"/>
        <v>2</v>
      </c>
      <c r="K65" s="1">
        <v>4</v>
      </c>
      <c r="L65" s="1">
        <v>48</v>
      </c>
      <c r="M65" s="1">
        <f t="shared" si="3"/>
        <v>288</v>
      </c>
      <c r="N65" s="1" t="s">
        <v>37</v>
      </c>
      <c r="O65" s="1">
        <f t="shared" si="4"/>
        <v>374.4</v>
      </c>
      <c r="P65" s="1">
        <f t="shared" si="5"/>
        <v>6.2399999999999993</v>
      </c>
      <c r="Q65" s="24">
        <v>5</v>
      </c>
      <c r="R65" s="24">
        <v>20</v>
      </c>
      <c r="S65" s="1">
        <f t="shared" si="6"/>
        <v>320</v>
      </c>
      <c r="T65" s="25">
        <f t="shared" si="20"/>
        <v>133.33333333333334</v>
      </c>
      <c r="U65" s="25">
        <f t="shared" si="7"/>
        <v>5.333333333333333</v>
      </c>
      <c r="V65" s="1">
        <v>38</v>
      </c>
      <c r="W65" s="1" t="s">
        <v>38</v>
      </c>
      <c r="X65" s="1">
        <v>27</v>
      </c>
      <c r="Y65" s="1">
        <v>19</v>
      </c>
      <c r="Z65" s="25">
        <f t="shared" si="8"/>
        <v>50</v>
      </c>
      <c r="AA65" s="25">
        <f t="shared" si="9"/>
        <v>2</v>
      </c>
      <c r="AB65" s="1">
        <v>13</v>
      </c>
      <c r="AC65" s="1">
        <v>0</v>
      </c>
      <c r="AD65" s="1">
        <f t="shared" si="10"/>
        <v>780</v>
      </c>
      <c r="AE65" s="1">
        <v>2400</v>
      </c>
      <c r="AF65" s="1">
        <f t="shared" si="11"/>
        <v>1014</v>
      </c>
      <c r="AG65" s="1">
        <f t="shared" si="12"/>
        <v>16.899999999999999</v>
      </c>
      <c r="AH65" s="24">
        <v>13</v>
      </c>
      <c r="AI65" s="24">
        <v>56</v>
      </c>
      <c r="AJ65" s="1">
        <f t="shared" si="13"/>
        <v>836</v>
      </c>
      <c r="AK65" s="25">
        <f t="shared" si="14"/>
        <v>139.23076923076923</v>
      </c>
      <c r="AL65" s="25">
        <f t="shared" si="15"/>
        <v>5.569230769230769</v>
      </c>
      <c r="AM65" s="17">
        <f t="shared" si="16"/>
        <v>372.56410256410254</v>
      </c>
      <c r="AN65" s="17">
        <f t="shared" si="17"/>
        <v>14.902564102564101</v>
      </c>
      <c r="AO65" s="50" t="str">
        <f t="shared" si="18"/>
        <v>IDONEO</v>
      </c>
    </row>
    <row r="66" spans="1:41">
      <c r="A66" s="46">
        <v>61</v>
      </c>
      <c r="B66" s="47">
        <v>1313</v>
      </c>
      <c r="C66" s="48" t="s">
        <v>648</v>
      </c>
      <c r="D66" s="47">
        <v>1105659161</v>
      </c>
      <c r="E66" s="1">
        <v>40</v>
      </c>
      <c r="F66" s="1" t="s">
        <v>36</v>
      </c>
      <c r="G66" s="1">
        <f t="shared" si="0"/>
        <v>28</v>
      </c>
      <c r="H66" s="1">
        <v>13</v>
      </c>
      <c r="I66" s="25">
        <f t="shared" si="1"/>
        <v>32.5</v>
      </c>
      <c r="J66" s="25">
        <f t="shared" si="2"/>
        <v>1.3</v>
      </c>
      <c r="K66" s="1">
        <v>4</v>
      </c>
      <c r="L66" s="1">
        <v>48</v>
      </c>
      <c r="M66" s="1">
        <f t="shared" si="3"/>
        <v>288</v>
      </c>
      <c r="N66" s="1" t="s">
        <v>37</v>
      </c>
      <c r="O66" s="1">
        <f t="shared" si="4"/>
        <v>374.4</v>
      </c>
      <c r="P66" s="1">
        <f t="shared" si="5"/>
        <v>6.2399999999999993</v>
      </c>
      <c r="Q66" s="24">
        <v>5</v>
      </c>
      <c r="R66" s="24">
        <v>33</v>
      </c>
      <c r="S66" s="1">
        <f t="shared" si="6"/>
        <v>333</v>
      </c>
      <c r="T66" s="25">
        <f t="shared" si="20"/>
        <v>126.5625</v>
      </c>
      <c r="U66" s="25">
        <f t="shared" si="7"/>
        <v>5.0625</v>
      </c>
      <c r="V66" s="1">
        <v>38</v>
      </c>
      <c r="W66" s="1" t="s">
        <v>38</v>
      </c>
      <c r="X66" s="1">
        <v>27</v>
      </c>
      <c r="Y66" s="1">
        <v>3</v>
      </c>
      <c r="Z66" s="25">
        <f t="shared" si="8"/>
        <v>7.8947368421052628</v>
      </c>
      <c r="AA66" s="25">
        <f t="shared" si="9"/>
        <v>0.31578947368421051</v>
      </c>
      <c r="AB66" s="1">
        <v>13</v>
      </c>
      <c r="AC66" s="1">
        <v>0</v>
      </c>
      <c r="AD66" s="1">
        <f t="shared" si="10"/>
        <v>780</v>
      </c>
      <c r="AE66" s="1">
        <v>2400</v>
      </c>
      <c r="AF66" s="1">
        <f t="shared" si="11"/>
        <v>1014</v>
      </c>
      <c r="AG66" s="1">
        <f t="shared" si="12"/>
        <v>16.899999999999999</v>
      </c>
      <c r="AH66" s="24">
        <v>18</v>
      </c>
      <c r="AI66" s="24">
        <v>47</v>
      </c>
      <c r="AJ66" s="1">
        <f t="shared" si="13"/>
        <v>1127</v>
      </c>
      <c r="AK66" s="25">
        <f t="shared" si="14"/>
        <v>83.269230769230774</v>
      </c>
      <c r="AL66" s="25">
        <f t="shared" si="15"/>
        <v>3.3307692307692309</v>
      </c>
      <c r="AM66" s="17">
        <f t="shared" si="16"/>
        <v>250.22646761133603</v>
      </c>
      <c r="AN66" s="17">
        <f t="shared" si="17"/>
        <v>10.009058704453441</v>
      </c>
      <c r="AO66" s="50" t="str">
        <f t="shared" si="18"/>
        <v>NO IDONEO</v>
      </c>
    </row>
    <row r="67" spans="1:41">
      <c r="A67" s="46">
        <v>62</v>
      </c>
      <c r="B67" s="47">
        <v>1039</v>
      </c>
      <c r="C67" s="48" t="s">
        <v>649</v>
      </c>
      <c r="D67" s="49" t="s">
        <v>650</v>
      </c>
      <c r="E67" s="1">
        <v>40</v>
      </c>
      <c r="F67" s="1" t="s">
        <v>36</v>
      </c>
      <c r="G67" s="1">
        <f t="shared" si="0"/>
        <v>28</v>
      </c>
      <c r="H67" s="1">
        <v>22</v>
      </c>
      <c r="I67" s="25">
        <f t="shared" si="1"/>
        <v>55</v>
      </c>
      <c r="J67" s="25">
        <f t="shared" si="2"/>
        <v>2.2000000000000002</v>
      </c>
      <c r="K67" s="1">
        <v>4</v>
      </c>
      <c r="L67" s="1">
        <v>48</v>
      </c>
      <c r="M67" s="1">
        <f t="shared" si="3"/>
        <v>288</v>
      </c>
      <c r="N67" s="1" t="s">
        <v>37</v>
      </c>
      <c r="O67" s="1">
        <f t="shared" si="4"/>
        <v>374.4</v>
      </c>
      <c r="P67" s="1">
        <f t="shared" si="5"/>
        <v>6.2399999999999993</v>
      </c>
      <c r="Q67" s="24">
        <v>0</v>
      </c>
      <c r="R67" s="24">
        <v>0</v>
      </c>
      <c r="S67" s="1">
        <f t="shared" si="6"/>
        <v>0</v>
      </c>
      <c r="T67" s="25">
        <v>0</v>
      </c>
      <c r="U67" s="25">
        <f t="shared" si="7"/>
        <v>0</v>
      </c>
      <c r="V67" s="1">
        <v>38</v>
      </c>
      <c r="W67" s="1" t="s">
        <v>38</v>
      </c>
      <c r="X67" s="1">
        <v>27</v>
      </c>
      <c r="Y67" s="1">
        <v>8</v>
      </c>
      <c r="Z67" s="25">
        <f t="shared" si="8"/>
        <v>21.05263157894737</v>
      </c>
      <c r="AA67" s="25">
        <f t="shared" si="9"/>
        <v>0.8421052631578948</v>
      </c>
      <c r="AB67" s="1">
        <v>13</v>
      </c>
      <c r="AC67" s="1">
        <v>0</v>
      </c>
      <c r="AD67" s="1">
        <f t="shared" si="10"/>
        <v>780</v>
      </c>
      <c r="AE67" s="1">
        <v>2400</v>
      </c>
      <c r="AF67" s="1">
        <f t="shared" si="11"/>
        <v>1014</v>
      </c>
      <c r="AG67" s="1">
        <f t="shared" si="12"/>
        <v>16.899999999999999</v>
      </c>
      <c r="AH67" s="24">
        <v>15</v>
      </c>
      <c r="AI67" s="24">
        <v>55</v>
      </c>
      <c r="AJ67" s="1">
        <f t="shared" si="13"/>
        <v>955</v>
      </c>
      <c r="AK67" s="25">
        <f t="shared" si="14"/>
        <v>116.34615384615384</v>
      </c>
      <c r="AL67" s="25">
        <f t="shared" si="15"/>
        <v>4.6538461538461542</v>
      </c>
      <c r="AM67" s="17">
        <f t="shared" si="16"/>
        <v>192.39878542510121</v>
      </c>
      <c r="AN67" s="17">
        <f t="shared" si="17"/>
        <v>7.6959514170040491</v>
      </c>
      <c r="AO67" s="50" t="str">
        <f t="shared" si="18"/>
        <v>NO IDONEO</v>
      </c>
    </row>
    <row r="68" spans="1:41">
      <c r="A68" s="46">
        <v>63</v>
      </c>
      <c r="B68" s="47">
        <v>212</v>
      </c>
      <c r="C68" s="48" t="s">
        <v>651</v>
      </c>
      <c r="D68" s="49">
        <v>1104139504</v>
      </c>
      <c r="E68" s="1">
        <v>40</v>
      </c>
      <c r="F68" s="1" t="s">
        <v>36</v>
      </c>
      <c r="G68" s="1">
        <f t="shared" si="0"/>
        <v>28</v>
      </c>
      <c r="H68" s="1">
        <v>14</v>
      </c>
      <c r="I68" s="25">
        <f t="shared" si="1"/>
        <v>35</v>
      </c>
      <c r="J68" s="25">
        <f t="shared" si="2"/>
        <v>1.4</v>
      </c>
      <c r="K68" s="1">
        <v>4</v>
      </c>
      <c r="L68" s="1">
        <v>48</v>
      </c>
      <c r="M68" s="1">
        <f t="shared" si="3"/>
        <v>288</v>
      </c>
      <c r="N68" s="1" t="s">
        <v>37</v>
      </c>
      <c r="O68" s="1">
        <f t="shared" si="4"/>
        <v>374.4</v>
      </c>
      <c r="P68" s="1">
        <f t="shared" si="5"/>
        <v>6.2399999999999993</v>
      </c>
      <c r="Q68" s="24">
        <v>5</v>
      </c>
      <c r="R68" s="24">
        <v>57</v>
      </c>
      <c r="S68" s="1">
        <f t="shared" si="6"/>
        <v>357</v>
      </c>
      <c r="T68" s="25">
        <f t="shared" si="20"/>
        <v>114.0625</v>
      </c>
      <c r="U68" s="25">
        <f t="shared" si="7"/>
        <v>4.5625</v>
      </c>
      <c r="V68" s="1">
        <v>38</v>
      </c>
      <c r="W68" s="1" t="s">
        <v>38</v>
      </c>
      <c r="X68" s="1">
        <v>27</v>
      </c>
      <c r="Y68" s="1">
        <v>24</v>
      </c>
      <c r="Z68" s="25">
        <f t="shared" si="8"/>
        <v>63.157894736842103</v>
      </c>
      <c r="AA68" s="25">
        <f t="shared" si="9"/>
        <v>2.5263157894736841</v>
      </c>
      <c r="AB68" s="1">
        <v>13</v>
      </c>
      <c r="AC68" s="1">
        <v>0</v>
      </c>
      <c r="AD68" s="1">
        <f t="shared" si="10"/>
        <v>780</v>
      </c>
      <c r="AE68" s="1">
        <v>2400</v>
      </c>
      <c r="AF68" s="1">
        <f t="shared" si="11"/>
        <v>1014</v>
      </c>
      <c r="AG68" s="1">
        <f t="shared" si="12"/>
        <v>16.899999999999999</v>
      </c>
      <c r="AH68" s="24">
        <v>16</v>
      </c>
      <c r="AI68" s="24">
        <v>25</v>
      </c>
      <c r="AJ68" s="1">
        <f t="shared" si="13"/>
        <v>985</v>
      </c>
      <c r="AK68" s="25">
        <f t="shared" si="14"/>
        <v>110.57692307692307</v>
      </c>
      <c r="AL68" s="25">
        <f t="shared" si="15"/>
        <v>4.4230769230769225</v>
      </c>
      <c r="AM68" s="17">
        <f t="shared" si="16"/>
        <v>322.79731781376518</v>
      </c>
      <c r="AN68" s="17">
        <f t="shared" si="17"/>
        <v>12.911892712550607</v>
      </c>
      <c r="AO68" s="50" t="str">
        <f t="shared" si="18"/>
        <v>NO IDONEO</v>
      </c>
    </row>
    <row r="69" spans="1:41">
      <c r="A69" s="46">
        <v>64</v>
      </c>
      <c r="B69" s="47">
        <v>1485</v>
      </c>
      <c r="C69" s="48" t="s">
        <v>652</v>
      </c>
      <c r="D69" s="49" t="s">
        <v>653</v>
      </c>
      <c r="E69" s="1">
        <v>40</v>
      </c>
      <c r="F69" s="1" t="s">
        <v>36</v>
      </c>
      <c r="G69" s="1">
        <f t="shared" si="0"/>
        <v>28</v>
      </c>
      <c r="H69" s="1">
        <v>15</v>
      </c>
      <c r="I69" s="25">
        <f t="shared" si="1"/>
        <v>37.5</v>
      </c>
      <c r="J69" s="25">
        <f t="shared" si="2"/>
        <v>1.5</v>
      </c>
      <c r="K69" s="1">
        <v>4</v>
      </c>
      <c r="L69" s="1">
        <v>48</v>
      </c>
      <c r="M69" s="1">
        <f t="shared" si="3"/>
        <v>288</v>
      </c>
      <c r="N69" s="1" t="s">
        <v>37</v>
      </c>
      <c r="O69" s="1">
        <f t="shared" si="4"/>
        <v>374.4</v>
      </c>
      <c r="P69" s="1">
        <f t="shared" si="5"/>
        <v>6.2399999999999993</v>
      </c>
      <c r="Q69" s="24">
        <v>0</v>
      </c>
      <c r="R69" s="24">
        <v>0</v>
      </c>
      <c r="S69" s="1">
        <f t="shared" si="6"/>
        <v>0</v>
      </c>
      <c r="T69" s="25">
        <v>0</v>
      </c>
      <c r="U69" s="25">
        <f t="shared" si="7"/>
        <v>0</v>
      </c>
      <c r="V69" s="1">
        <v>38</v>
      </c>
      <c r="W69" s="1" t="s">
        <v>38</v>
      </c>
      <c r="X69" s="1">
        <v>27</v>
      </c>
      <c r="Y69" s="1">
        <v>17</v>
      </c>
      <c r="Z69" s="25">
        <f t="shared" si="8"/>
        <v>44.736842105263158</v>
      </c>
      <c r="AA69" s="25">
        <f t="shared" si="9"/>
        <v>1.7894736842105263</v>
      </c>
      <c r="AB69" s="1">
        <v>13</v>
      </c>
      <c r="AC69" s="1">
        <v>0</v>
      </c>
      <c r="AD69" s="1">
        <f t="shared" si="10"/>
        <v>780</v>
      </c>
      <c r="AE69" s="1">
        <v>2400</v>
      </c>
      <c r="AF69" s="1">
        <f t="shared" si="11"/>
        <v>1014</v>
      </c>
      <c r="AG69" s="1">
        <f t="shared" si="12"/>
        <v>16.899999999999999</v>
      </c>
      <c r="AH69" s="24">
        <v>15</v>
      </c>
      <c r="AI69" s="24">
        <v>15</v>
      </c>
      <c r="AJ69" s="1">
        <f t="shared" si="13"/>
        <v>915</v>
      </c>
      <c r="AK69" s="25">
        <f t="shared" si="14"/>
        <v>124.03846153846155</v>
      </c>
      <c r="AL69" s="25">
        <f t="shared" si="15"/>
        <v>4.9615384615384617</v>
      </c>
      <c r="AM69" s="17">
        <f t="shared" si="16"/>
        <v>206.2753036437247</v>
      </c>
      <c r="AN69" s="17">
        <f t="shared" si="17"/>
        <v>8.2510121457489873</v>
      </c>
      <c r="AO69" s="50" t="str">
        <f t="shared" si="18"/>
        <v>NO IDONEO</v>
      </c>
    </row>
    <row r="70" spans="1:41">
      <c r="A70" s="46">
        <v>65</v>
      </c>
      <c r="B70" s="47">
        <v>1220</v>
      </c>
      <c r="C70" s="48" t="s">
        <v>654</v>
      </c>
      <c r="D70" s="49" t="s">
        <v>655</v>
      </c>
      <c r="E70" s="1">
        <v>40</v>
      </c>
      <c r="F70" s="1" t="s">
        <v>36</v>
      </c>
      <c r="G70" s="1">
        <f t="shared" ref="G70:G133" si="21">(E70*70)/100</f>
        <v>28</v>
      </c>
      <c r="H70" s="1">
        <v>30</v>
      </c>
      <c r="I70" s="25">
        <f t="shared" ref="I70:I125" si="22">(H70*100)/E70</f>
        <v>75</v>
      </c>
      <c r="J70" s="25">
        <f t="shared" ref="J70:J125" si="23">(4*I70)/100</f>
        <v>3</v>
      </c>
      <c r="K70" s="1">
        <v>4</v>
      </c>
      <c r="L70" s="1">
        <v>48</v>
      </c>
      <c r="M70" s="1">
        <f t="shared" ref="M70:M125" si="24">(K70*60)+L70</f>
        <v>288</v>
      </c>
      <c r="N70" s="1" t="s">
        <v>37</v>
      </c>
      <c r="O70" s="1">
        <f t="shared" ref="O70:O125" si="25">M70+((M70*30)/100)</f>
        <v>374.4</v>
      </c>
      <c r="P70" s="1">
        <f t="shared" ref="P70:P125" si="26">O70/60</f>
        <v>6.2399999999999993</v>
      </c>
      <c r="Q70" s="24">
        <v>5</v>
      </c>
      <c r="R70" s="24">
        <v>42</v>
      </c>
      <c r="S70" s="1">
        <f t="shared" ref="S70:S125" si="27">(Q70*60)+R70</f>
        <v>342</v>
      </c>
      <c r="T70" s="25">
        <f t="shared" si="20"/>
        <v>121.875</v>
      </c>
      <c r="U70" s="25">
        <f t="shared" ref="U70:U125" si="28">(6*T70)/150</f>
        <v>4.875</v>
      </c>
      <c r="V70" s="1">
        <v>38</v>
      </c>
      <c r="W70" s="1" t="s">
        <v>38</v>
      </c>
      <c r="X70" s="1">
        <v>27</v>
      </c>
      <c r="Y70" s="1">
        <v>15</v>
      </c>
      <c r="Z70" s="25">
        <f t="shared" ref="Z70:Z125" si="29">(Y70*100)/V70</f>
        <v>39.473684210526315</v>
      </c>
      <c r="AA70" s="25">
        <f t="shared" ref="AA70:AA125" si="30">(4*Z70)/100</f>
        <v>1.5789473684210527</v>
      </c>
      <c r="AB70" s="1">
        <v>13</v>
      </c>
      <c r="AC70" s="1">
        <v>0</v>
      </c>
      <c r="AD70" s="1">
        <f t="shared" ref="AD70:AD125" si="31">(AB70*60)+AC70</f>
        <v>780</v>
      </c>
      <c r="AE70" s="1">
        <v>2400</v>
      </c>
      <c r="AF70" s="1">
        <f t="shared" ref="AF70:AF125" si="32">AD70+((AD70*30)/100)</f>
        <v>1014</v>
      </c>
      <c r="AG70" s="1">
        <f t="shared" ref="AG70:AG125" si="33">AF70/60</f>
        <v>16.899999999999999</v>
      </c>
      <c r="AH70" s="24">
        <v>13</v>
      </c>
      <c r="AI70" s="24">
        <v>0</v>
      </c>
      <c r="AJ70" s="1">
        <f t="shared" ref="AJ70:AJ125" si="34">(60*AH70)+AI70</f>
        <v>780</v>
      </c>
      <c r="AK70" s="25">
        <f t="shared" ref="AK70:AK124" si="35">150+((150-((AJ70*150)/AD70)))</f>
        <v>150</v>
      </c>
      <c r="AL70" s="25">
        <f t="shared" ref="AL70:AL125" si="36">(6*AK70)/150</f>
        <v>6</v>
      </c>
      <c r="AM70" s="17">
        <f t="shared" ref="AM70:AM125" si="37">I70+T70+Z70+AK70</f>
        <v>386.3486842105263</v>
      </c>
      <c r="AN70" s="17">
        <f t="shared" ref="AN70:AN125" si="38">(J70+U70+AA70+AL70)</f>
        <v>15.453947368421053</v>
      </c>
      <c r="AO70" s="50" t="str">
        <f t="shared" si="18"/>
        <v>IDONEO</v>
      </c>
    </row>
    <row r="71" spans="1:41">
      <c r="A71" s="46">
        <v>66</v>
      </c>
      <c r="B71" s="47">
        <v>899</v>
      </c>
      <c r="C71" s="48" t="s">
        <v>656</v>
      </c>
      <c r="D71" s="47">
        <v>1150033874</v>
      </c>
      <c r="E71" s="1">
        <v>40</v>
      </c>
      <c r="F71" s="1" t="s">
        <v>36</v>
      </c>
      <c r="G71" s="1">
        <f t="shared" si="21"/>
        <v>28</v>
      </c>
      <c r="H71" s="1">
        <v>17</v>
      </c>
      <c r="I71" s="25">
        <f t="shared" si="22"/>
        <v>42.5</v>
      </c>
      <c r="J71" s="25">
        <f t="shared" si="23"/>
        <v>1.7</v>
      </c>
      <c r="K71" s="1">
        <v>4</v>
      </c>
      <c r="L71" s="1">
        <v>48</v>
      </c>
      <c r="M71" s="1">
        <f t="shared" si="24"/>
        <v>288</v>
      </c>
      <c r="N71" s="1" t="s">
        <v>37</v>
      </c>
      <c r="O71" s="1">
        <f t="shared" si="25"/>
        <v>374.4</v>
      </c>
      <c r="P71" s="1">
        <f t="shared" si="26"/>
        <v>6.2399999999999993</v>
      </c>
      <c r="Q71" s="24">
        <v>5</v>
      </c>
      <c r="R71" s="24">
        <v>46</v>
      </c>
      <c r="S71" s="1">
        <f t="shared" si="27"/>
        <v>346</v>
      </c>
      <c r="T71" s="25">
        <f t="shared" si="20"/>
        <v>119.79166666666666</v>
      </c>
      <c r="U71" s="25">
        <f t="shared" si="28"/>
        <v>4.791666666666667</v>
      </c>
      <c r="V71" s="1">
        <v>38</v>
      </c>
      <c r="W71" s="1" t="s">
        <v>38</v>
      </c>
      <c r="X71" s="1">
        <v>27</v>
      </c>
      <c r="Y71" s="1">
        <v>15</v>
      </c>
      <c r="Z71" s="25">
        <f t="shared" si="29"/>
        <v>39.473684210526315</v>
      </c>
      <c r="AA71" s="25">
        <f t="shared" si="30"/>
        <v>1.5789473684210527</v>
      </c>
      <c r="AB71" s="1">
        <v>13</v>
      </c>
      <c r="AC71" s="1">
        <v>0</v>
      </c>
      <c r="AD71" s="1">
        <f t="shared" si="31"/>
        <v>780</v>
      </c>
      <c r="AE71" s="1">
        <v>2400</v>
      </c>
      <c r="AF71" s="1">
        <f t="shared" si="32"/>
        <v>1014</v>
      </c>
      <c r="AG71" s="1">
        <f t="shared" si="33"/>
        <v>16.899999999999999</v>
      </c>
      <c r="AH71" s="24">
        <v>13</v>
      </c>
      <c r="AI71" s="24">
        <v>9</v>
      </c>
      <c r="AJ71" s="1">
        <f t="shared" si="34"/>
        <v>789</v>
      </c>
      <c r="AK71" s="25">
        <f t="shared" si="35"/>
        <v>148.26923076923077</v>
      </c>
      <c r="AL71" s="25">
        <f t="shared" si="36"/>
        <v>5.930769230769231</v>
      </c>
      <c r="AM71" s="17">
        <f t="shared" si="37"/>
        <v>350.03458164642376</v>
      </c>
      <c r="AN71" s="17">
        <f t="shared" si="38"/>
        <v>14.001383265856951</v>
      </c>
      <c r="AO71" s="50" t="str">
        <f t="shared" ref="AO71:AO125" si="39">IF(AN71&gt;14,"IDONEO","NO IDONEO")</f>
        <v>IDONEO</v>
      </c>
    </row>
    <row r="72" spans="1:41">
      <c r="A72" s="46">
        <v>67</v>
      </c>
      <c r="B72" s="47">
        <v>448</v>
      </c>
      <c r="C72" s="48" t="s">
        <v>657</v>
      </c>
      <c r="D72" s="47">
        <v>1104162761</v>
      </c>
      <c r="E72" s="1">
        <v>40</v>
      </c>
      <c r="F72" s="1" t="s">
        <v>36</v>
      </c>
      <c r="G72" s="1">
        <f t="shared" si="21"/>
        <v>28</v>
      </c>
      <c r="H72" s="1">
        <v>29</v>
      </c>
      <c r="I72" s="25">
        <f t="shared" si="22"/>
        <v>72.5</v>
      </c>
      <c r="J72" s="25">
        <f t="shared" si="23"/>
        <v>2.9</v>
      </c>
      <c r="K72" s="1">
        <v>4</v>
      </c>
      <c r="L72" s="1">
        <v>48</v>
      </c>
      <c r="M72" s="1">
        <f t="shared" si="24"/>
        <v>288</v>
      </c>
      <c r="N72" s="1" t="s">
        <v>37</v>
      </c>
      <c r="O72" s="1">
        <f t="shared" si="25"/>
        <v>374.4</v>
      </c>
      <c r="P72" s="1">
        <f t="shared" si="26"/>
        <v>6.2399999999999993</v>
      </c>
      <c r="Q72" s="24">
        <v>0</v>
      </c>
      <c r="R72" s="24">
        <v>0</v>
      </c>
      <c r="S72" s="1">
        <f t="shared" si="27"/>
        <v>0</v>
      </c>
      <c r="T72" s="25">
        <v>0</v>
      </c>
      <c r="U72" s="25">
        <f t="shared" si="28"/>
        <v>0</v>
      </c>
      <c r="V72" s="1">
        <v>38</v>
      </c>
      <c r="W72" s="1" t="s">
        <v>38</v>
      </c>
      <c r="X72" s="1">
        <v>27</v>
      </c>
      <c r="Y72" s="1">
        <v>23</v>
      </c>
      <c r="Z72" s="25">
        <f t="shared" si="29"/>
        <v>60.526315789473685</v>
      </c>
      <c r="AA72" s="25">
        <f t="shared" si="30"/>
        <v>2.4210526315789473</v>
      </c>
      <c r="AB72" s="1">
        <v>13</v>
      </c>
      <c r="AC72" s="1">
        <v>0</v>
      </c>
      <c r="AD72" s="1">
        <f t="shared" si="31"/>
        <v>780</v>
      </c>
      <c r="AE72" s="1">
        <v>2400</v>
      </c>
      <c r="AF72" s="1">
        <f t="shared" si="32"/>
        <v>1014</v>
      </c>
      <c r="AG72" s="1">
        <f t="shared" si="33"/>
        <v>16.899999999999999</v>
      </c>
      <c r="AH72" s="24">
        <v>15</v>
      </c>
      <c r="AI72" s="24">
        <v>11</v>
      </c>
      <c r="AJ72" s="1">
        <f t="shared" si="34"/>
        <v>911</v>
      </c>
      <c r="AK72" s="25">
        <f t="shared" si="35"/>
        <v>124.80769230769232</v>
      </c>
      <c r="AL72" s="25">
        <f t="shared" si="36"/>
        <v>4.9923076923076932</v>
      </c>
      <c r="AM72" s="17">
        <f t="shared" si="37"/>
        <v>257.83400809716602</v>
      </c>
      <c r="AN72" s="17">
        <f t="shared" si="38"/>
        <v>10.313360323886641</v>
      </c>
      <c r="AO72" s="50" t="str">
        <f t="shared" si="39"/>
        <v>NO IDONEO</v>
      </c>
    </row>
    <row r="73" spans="1:41">
      <c r="A73" s="46">
        <v>68</v>
      </c>
      <c r="B73" s="47">
        <v>1247</v>
      </c>
      <c r="C73" s="48" t="s">
        <v>658</v>
      </c>
      <c r="D73" s="49" t="s">
        <v>659</v>
      </c>
      <c r="E73" s="1">
        <v>40</v>
      </c>
      <c r="F73" s="1" t="s">
        <v>36</v>
      </c>
      <c r="G73" s="1">
        <f t="shared" si="21"/>
        <v>28</v>
      </c>
      <c r="H73" s="1">
        <v>15</v>
      </c>
      <c r="I73" s="25">
        <f t="shared" si="22"/>
        <v>37.5</v>
      </c>
      <c r="J73" s="25">
        <f t="shared" si="23"/>
        <v>1.5</v>
      </c>
      <c r="K73" s="1">
        <v>4</v>
      </c>
      <c r="L73" s="1">
        <v>48</v>
      </c>
      <c r="M73" s="1">
        <f t="shared" si="24"/>
        <v>288</v>
      </c>
      <c r="N73" s="1" t="s">
        <v>37</v>
      </c>
      <c r="O73" s="1">
        <f t="shared" si="25"/>
        <v>374.4</v>
      </c>
      <c r="P73" s="1">
        <f t="shared" si="26"/>
        <v>6.2399999999999993</v>
      </c>
      <c r="Q73" s="24">
        <v>0</v>
      </c>
      <c r="R73" s="24">
        <v>0</v>
      </c>
      <c r="S73" s="1">
        <f t="shared" si="27"/>
        <v>0</v>
      </c>
      <c r="T73" s="25">
        <v>0</v>
      </c>
      <c r="U73" s="25">
        <f t="shared" si="28"/>
        <v>0</v>
      </c>
      <c r="V73" s="1">
        <v>38</v>
      </c>
      <c r="W73" s="1" t="s">
        <v>38</v>
      </c>
      <c r="X73" s="1">
        <v>27</v>
      </c>
      <c r="Y73" s="1">
        <v>2</v>
      </c>
      <c r="Z73" s="25">
        <f t="shared" si="29"/>
        <v>5.2631578947368425</v>
      </c>
      <c r="AA73" s="25">
        <f t="shared" si="30"/>
        <v>0.2105263157894737</v>
      </c>
      <c r="AB73" s="1">
        <v>13</v>
      </c>
      <c r="AC73" s="1">
        <v>0</v>
      </c>
      <c r="AD73" s="1">
        <f t="shared" si="31"/>
        <v>780</v>
      </c>
      <c r="AE73" s="1">
        <v>2400</v>
      </c>
      <c r="AF73" s="1">
        <f t="shared" si="32"/>
        <v>1014</v>
      </c>
      <c r="AG73" s="1">
        <f t="shared" si="33"/>
        <v>16.899999999999999</v>
      </c>
      <c r="AH73" s="24">
        <v>15</v>
      </c>
      <c r="AI73" s="24">
        <v>33</v>
      </c>
      <c r="AJ73" s="1">
        <f t="shared" si="34"/>
        <v>933</v>
      </c>
      <c r="AK73" s="25">
        <f t="shared" si="35"/>
        <v>120.57692307692307</v>
      </c>
      <c r="AL73" s="25">
        <f t="shared" si="36"/>
        <v>4.8230769230769219</v>
      </c>
      <c r="AM73" s="17">
        <f t="shared" si="37"/>
        <v>163.34008097165992</v>
      </c>
      <c r="AN73" s="17">
        <f t="shared" si="38"/>
        <v>6.5336032388663954</v>
      </c>
      <c r="AO73" s="50" t="str">
        <f t="shared" si="39"/>
        <v>NO IDONEO</v>
      </c>
    </row>
    <row r="74" spans="1:41">
      <c r="A74" s="46">
        <v>69</v>
      </c>
      <c r="B74" s="47">
        <v>1254</v>
      </c>
      <c r="C74" s="48" t="s">
        <v>660</v>
      </c>
      <c r="D74" s="49" t="s">
        <v>661</v>
      </c>
      <c r="E74" s="1">
        <v>40</v>
      </c>
      <c r="F74" s="1" t="s">
        <v>36</v>
      </c>
      <c r="G74" s="1">
        <f t="shared" si="21"/>
        <v>28</v>
      </c>
      <c r="H74" s="1">
        <v>35</v>
      </c>
      <c r="I74" s="25">
        <f t="shared" si="22"/>
        <v>87.5</v>
      </c>
      <c r="J74" s="25">
        <f t="shared" si="23"/>
        <v>3.5</v>
      </c>
      <c r="K74" s="1">
        <v>4</v>
      </c>
      <c r="L74" s="1">
        <v>48</v>
      </c>
      <c r="M74" s="1">
        <f t="shared" si="24"/>
        <v>288</v>
      </c>
      <c r="N74" s="1" t="s">
        <v>37</v>
      </c>
      <c r="O74" s="1">
        <f t="shared" si="25"/>
        <v>374.4</v>
      </c>
      <c r="P74" s="1">
        <f t="shared" si="26"/>
        <v>6.2399999999999993</v>
      </c>
      <c r="Q74" s="24">
        <v>0</v>
      </c>
      <c r="R74" s="24">
        <v>0</v>
      </c>
      <c r="S74" s="1">
        <f t="shared" si="27"/>
        <v>0</v>
      </c>
      <c r="T74" s="25">
        <v>0</v>
      </c>
      <c r="U74" s="25">
        <f t="shared" si="28"/>
        <v>0</v>
      </c>
      <c r="V74" s="1">
        <v>38</v>
      </c>
      <c r="W74" s="1" t="s">
        <v>38</v>
      </c>
      <c r="X74" s="1">
        <v>27</v>
      </c>
      <c r="Y74" s="1">
        <v>29</v>
      </c>
      <c r="Z74" s="25">
        <f t="shared" si="29"/>
        <v>76.315789473684205</v>
      </c>
      <c r="AA74" s="25">
        <f t="shared" si="30"/>
        <v>3.0526315789473681</v>
      </c>
      <c r="AB74" s="1">
        <v>13</v>
      </c>
      <c r="AC74" s="1">
        <v>0</v>
      </c>
      <c r="AD74" s="1">
        <f t="shared" si="31"/>
        <v>780</v>
      </c>
      <c r="AE74" s="1">
        <v>2400</v>
      </c>
      <c r="AF74" s="1">
        <f t="shared" si="32"/>
        <v>1014</v>
      </c>
      <c r="AG74" s="1">
        <f t="shared" si="33"/>
        <v>16.899999999999999</v>
      </c>
      <c r="AH74" s="24">
        <v>13</v>
      </c>
      <c r="AI74" s="24">
        <v>0.6</v>
      </c>
      <c r="AJ74" s="1">
        <f t="shared" si="34"/>
        <v>780.6</v>
      </c>
      <c r="AK74" s="25">
        <f t="shared" si="35"/>
        <v>149.88461538461539</v>
      </c>
      <c r="AL74" s="25">
        <f t="shared" si="36"/>
        <v>5.9953846153846158</v>
      </c>
      <c r="AM74" s="17">
        <f t="shared" si="37"/>
        <v>313.70040485829963</v>
      </c>
      <c r="AN74" s="17">
        <f t="shared" si="38"/>
        <v>12.548016194331984</v>
      </c>
      <c r="AO74" s="50" t="str">
        <f t="shared" si="39"/>
        <v>NO IDONEO</v>
      </c>
    </row>
    <row r="75" spans="1:41">
      <c r="A75" s="46">
        <v>70</v>
      </c>
      <c r="B75" s="47">
        <v>1457</v>
      </c>
      <c r="C75" s="48" t="s">
        <v>662</v>
      </c>
      <c r="D75" s="49" t="s">
        <v>663</v>
      </c>
      <c r="E75" s="1">
        <v>40</v>
      </c>
      <c r="F75" s="1" t="s">
        <v>36</v>
      </c>
      <c r="G75" s="1">
        <f t="shared" si="21"/>
        <v>28</v>
      </c>
      <c r="H75" s="1">
        <v>5</v>
      </c>
      <c r="I75" s="25">
        <f t="shared" si="22"/>
        <v>12.5</v>
      </c>
      <c r="J75" s="25">
        <f t="shared" si="23"/>
        <v>0.5</v>
      </c>
      <c r="K75" s="1">
        <v>4</v>
      </c>
      <c r="L75" s="1">
        <v>48</v>
      </c>
      <c r="M75" s="1">
        <f t="shared" si="24"/>
        <v>288</v>
      </c>
      <c r="N75" s="1" t="s">
        <v>37</v>
      </c>
      <c r="O75" s="1">
        <f t="shared" si="25"/>
        <v>374.4</v>
      </c>
      <c r="P75" s="1">
        <f t="shared" si="26"/>
        <v>6.2399999999999993</v>
      </c>
      <c r="Q75" s="24">
        <v>4</v>
      </c>
      <c r="R75" s="24">
        <v>48</v>
      </c>
      <c r="S75" s="1">
        <f t="shared" si="27"/>
        <v>288</v>
      </c>
      <c r="T75" s="25">
        <f t="shared" ref="T75:T105" si="40">150+((150-((S75*150)/M75)))</f>
        <v>150</v>
      </c>
      <c r="U75" s="25">
        <f t="shared" si="28"/>
        <v>6</v>
      </c>
      <c r="V75" s="1">
        <v>38</v>
      </c>
      <c r="W75" s="1" t="s">
        <v>38</v>
      </c>
      <c r="X75" s="1">
        <v>27</v>
      </c>
      <c r="Y75" s="1">
        <v>0</v>
      </c>
      <c r="Z75" s="25">
        <f t="shared" si="29"/>
        <v>0</v>
      </c>
      <c r="AA75" s="25">
        <f t="shared" si="30"/>
        <v>0</v>
      </c>
      <c r="AB75" s="1">
        <v>13</v>
      </c>
      <c r="AC75" s="1">
        <v>0</v>
      </c>
      <c r="AD75" s="1">
        <f t="shared" si="31"/>
        <v>780</v>
      </c>
      <c r="AE75" s="1">
        <v>2400</v>
      </c>
      <c r="AF75" s="1">
        <f t="shared" si="32"/>
        <v>1014</v>
      </c>
      <c r="AG75" s="1">
        <f t="shared" si="33"/>
        <v>16.899999999999999</v>
      </c>
      <c r="AH75" s="24">
        <v>0</v>
      </c>
      <c r="AI75" s="24">
        <v>0</v>
      </c>
      <c r="AJ75" s="1">
        <f t="shared" si="34"/>
        <v>0</v>
      </c>
      <c r="AK75" s="25">
        <v>0</v>
      </c>
      <c r="AL75" s="25">
        <f t="shared" si="36"/>
        <v>0</v>
      </c>
      <c r="AM75" s="17">
        <f t="shared" si="37"/>
        <v>162.5</v>
      </c>
      <c r="AN75" s="17">
        <f t="shared" si="38"/>
        <v>6.5</v>
      </c>
      <c r="AO75" s="50" t="str">
        <f t="shared" si="39"/>
        <v>NO IDONEO</v>
      </c>
    </row>
    <row r="76" spans="1:41">
      <c r="A76" s="46">
        <v>71</v>
      </c>
      <c r="B76" s="47">
        <v>728</v>
      </c>
      <c r="C76" s="48" t="s">
        <v>664</v>
      </c>
      <c r="D76" s="49" t="s">
        <v>665</v>
      </c>
      <c r="E76" s="1">
        <v>40</v>
      </c>
      <c r="F76" s="1" t="s">
        <v>36</v>
      </c>
      <c r="G76" s="1">
        <f t="shared" si="21"/>
        <v>28</v>
      </c>
      <c r="H76" s="1">
        <v>27</v>
      </c>
      <c r="I76" s="25">
        <f t="shared" si="22"/>
        <v>67.5</v>
      </c>
      <c r="J76" s="25">
        <f t="shared" si="23"/>
        <v>2.7</v>
      </c>
      <c r="K76" s="1">
        <v>4</v>
      </c>
      <c r="L76" s="1">
        <v>48</v>
      </c>
      <c r="M76" s="1">
        <f t="shared" si="24"/>
        <v>288</v>
      </c>
      <c r="N76" s="1" t="s">
        <v>37</v>
      </c>
      <c r="O76" s="1">
        <f t="shared" si="25"/>
        <v>374.4</v>
      </c>
      <c r="P76" s="1">
        <f t="shared" si="26"/>
        <v>6.2399999999999993</v>
      </c>
      <c r="Q76" s="24">
        <v>0</v>
      </c>
      <c r="R76" s="24">
        <v>0</v>
      </c>
      <c r="S76" s="1">
        <f t="shared" si="27"/>
        <v>0</v>
      </c>
      <c r="T76" s="25">
        <v>0</v>
      </c>
      <c r="U76" s="25">
        <f t="shared" si="28"/>
        <v>0</v>
      </c>
      <c r="V76" s="1">
        <v>38</v>
      </c>
      <c r="W76" s="1" t="s">
        <v>38</v>
      </c>
      <c r="X76" s="1">
        <v>27</v>
      </c>
      <c r="Y76" s="1">
        <v>22</v>
      </c>
      <c r="Z76" s="25">
        <f t="shared" si="29"/>
        <v>57.89473684210526</v>
      </c>
      <c r="AA76" s="25">
        <f t="shared" si="30"/>
        <v>2.3157894736842106</v>
      </c>
      <c r="AB76" s="1">
        <v>13</v>
      </c>
      <c r="AC76" s="1">
        <v>0</v>
      </c>
      <c r="AD76" s="1">
        <f t="shared" si="31"/>
        <v>780</v>
      </c>
      <c r="AE76" s="1">
        <v>2400</v>
      </c>
      <c r="AF76" s="1">
        <f t="shared" si="32"/>
        <v>1014</v>
      </c>
      <c r="AG76" s="1">
        <f t="shared" si="33"/>
        <v>16.899999999999999</v>
      </c>
      <c r="AH76" s="24">
        <v>16</v>
      </c>
      <c r="AI76" s="24">
        <v>57</v>
      </c>
      <c r="AJ76" s="1">
        <f t="shared" si="34"/>
        <v>1017</v>
      </c>
      <c r="AK76" s="25">
        <f t="shared" si="35"/>
        <v>104.42307692307693</v>
      </c>
      <c r="AL76" s="25">
        <f t="shared" si="36"/>
        <v>4.1769230769230781</v>
      </c>
      <c r="AM76" s="17">
        <f t="shared" si="37"/>
        <v>229.81781376518219</v>
      </c>
      <c r="AN76" s="17">
        <f t="shared" si="38"/>
        <v>9.1927125506072898</v>
      </c>
      <c r="AO76" s="50" t="str">
        <f t="shared" si="39"/>
        <v>NO IDONEO</v>
      </c>
    </row>
    <row r="77" spans="1:41">
      <c r="A77" s="46">
        <v>72</v>
      </c>
      <c r="B77" s="47">
        <v>14</v>
      </c>
      <c r="C77" s="48" t="s">
        <v>666</v>
      </c>
      <c r="D77" s="47">
        <v>705671402</v>
      </c>
      <c r="E77" s="1">
        <v>40</v>
      </c>
      <c r="F77" s="1" t="s">
        <v>36</v>
      </c>
      <c r="G77" s="1">
        <f t="shared" si="21"/>
        <v>28</v>
      </c>
      <c r="H77" s="1">
        <v>12</v>
      </c>
      <c r="I77" s="25">
        <f t="shared" si="22"/>
        <v>30</v>
      </c>
      <c r="J77" s="25">
        <f t="shared" si="23"/>
        <v>1.2</v>
      </c>
      <c r="K77" s="1">
        <v>4</v>
      </c>
      <c r="L77" s="1">
        <v>48</v>
      </c>
      <c r="M77" s="1">
        <f t="shared" si="24"/>
        <v>288</v>
      </c>
      <c r="N77" s="1" t="s">
        <v>37</v>
      </c>
      <c r="O77" s="1">
        <f t="shared" si="25"/>
        <v>374.4</v>
      </c>
      <c r="P77" s="1">
        <f t="shared" si="26"/>
        <v>6.2399999999999993</v>
      </c>
      <c r="Q77" s="24">
        <v>0</v>
      </c>
      <c r="R77" s="24">
        <v>0</v>
      </c>
      <c r="S77" s="1">
        <f t="shared" si="27"/>
        <v>0</v>
      </c>
      <c r="T77" s="25">
        <v>0</v>
      </c>
      <c r="U77" s="25">
        <f t="shared" si="28"/>
        <v>0</v>
      </c>
      <c r="V77" s="1">
        <v>38</v>
      </c>
      <c r="W77" s="1" t="s">
        <v>38</v>
      </c>
      <c r="X77" s="1">
        <v>27</v>
      </c>
      <c r="Y77" s="1">
        <v>24</v>
      </c>
      <c r="Z77" s="25">
        <f t="shared" si="29"/>
        <v>63.157894736842103</v>
      </c>
      <c r="AA77" s="25">
        <f t="shared" si="30"/>
        <v>2.5263157894736841</v>
      </c>
      <c r="AB77" s="1">
        <v>13</v>
      </c>
      <c r="AC77" s="1">
        <v>0</v>
      </c>
      <c r="AD77" s="1">
        <f t="shared" si="31"/>
        <v>780</v>
      </c>
      <c r="AE77" s="1">
        <v>2400</v>
      </c>
      <c r="AF77" s="1">
        <f t="shared" si="32"/>
        <v>1014</v>
      </c>
      <c r="AG77" s="1">
        <f t="shared" si="33"/>
        <v>16.899999999999999</v>
      </c>
      <c r="AH77" s="24">
        <v>0</v>
      </c>
      <c r="AI77" s="24">
        <v>0</v>
      </c>
      <c r="AJ77" s="1">
        <f t="shared" si="34"/>
        <v>0</v>
      </c>
      <c r="AK77" s="25">
        <v>0</v>
      </c>
      <c r="AL77" s="25">
        <f t="shared" si="36"/>
        <v>0</v>
      </c>
      <c r="AM77" s="17">
        <f t="shared" si="37"/>
        <v>93.15789473684211</v>
      </c>
      <c r="AN77" s="17">
        <f t="shared" si="38"/>
        <v>3.7263157894736842</v>
      </c>
      <c r="AO77" s="50" t="str">
        <f t="shared" si="39"/>
        <v>NO IDONEO</v>
      </c>
    </row>
    <row r="78" spans="1:41">
      <c r="A78" s="46">
        <v>73</v>
      </c>
      <c r="B78" s="47">
        <v>288</v>
      </c>
      <c r="C78" s="48" t="s">
        <v>667</v>
      </c>
      <c r="D78" s="47">
        <v>1900552629</v>
      </c>
      <c r="E78" s="1">
        <v>40</v>
      </c>
      <c r="F78" s="1" t="s">
        <v>36</v>
      </c>
      <c r="G78" s="1">
        <f t="shared" si="21"/>
        <v>28</v>
      </c>
      <c r="H78" s="1">
        <v>4</v>
      </c>
      <c r="I78" s="25">
        <f t="shared" si="22"/>
        <v>10</v>
      </c>
      <c r="J78" s="25">
        <f t="shared" si="23"/>
        <v>0.4</v>
      </c>
      <c r="K78" s="1">
        <v>4</v>
      </c>
      <c r="L78" s="1">
        <v>48</v>
      </c>
      <c r="M78" s="1">
        <f t="shared" si="24"/>
        <v>288</v>
      </c>
      <c r="N78" s="1" t="s">
        <v>37</v>
      </c>
      <c r="O78" s="1">
        <f t="shared" si="25"/>
        <v>374.4</v>
      </c>
      <c r="P78" s="1">
        <f t="shared" si="26"/>
        <v>6.2399999999999993</v>
      </c>
      <c r="Q78" s="24">
        <v>5</v>
      </c>
      <c r="R78" s="24">
        <v>16</v>
      </c>
      <c r="S78" s="1">
        <f t="shared" si="27"/>
        <v>316</v>
      </c>
      <c r="T78" s="25">
        <f t="shared" si="40"/>
        <v>135.41666666666666</v>
      </c>
      <c r="U78" s="25">
        <f t="shared" si="28"/>
        <v>5.416666666666667</v>
      </c>
      <c r="V78" s="1">
        <v>38</v>
      </c>
      <c r="W78" s="1" t="s">
        <v>38</v>
      </c>
      <c r="X78" s="1">
        <v>27</v>
      </c>
      <c r="Y78" s="1">
        <v>5</v>
      </c>
      <c r="Z78" s="25">
        <f t="shared" si="29"/>
        <v>13.157894736842104</v>
      </c>
      <c r="AA78" s="25">
        <f t="shared" si="30"/>
        <v>0.52631578947368418</v>
      </c>
      <c r="AB78" s="1">
        <v>13</v>
      </c>
      <c r="AC78" s="1">
        <v>0</v>
      </c>
      <c r="AD78" s="1">
        <f t="shared" si="31"/>
        <v>780</v>
      </c>
      <c r="AE78" s="1">
        <v>2400</v>
      </c>
      <c r="AF78" s="1">
        <f t="shared" si="32"/>
        <v>1014</v>
      </c>
      <c r="AG78" s="1">
        <f t="shared" si="33"/>
        <v>16.899999999999999</v>
      </c>
      <c r="AH78" s="24">
        <v>22</v>
      </c>
      <c r="AI78" s="24">
        <v>0.4</v>
      </c>
      <c r="AJ78" s="1">
        <f t="shared" si="34"/>
        <v>1320.4</v>
      </c>
      <c r="AK78" s="25">
        <f t="shared" si="35"/>
        <v>46.076923076923066</v>
      </c>
      <c r="AL78" s="25">
        <f t="shared" si="36"/>
        <v>1.8430769230769226</v>
      </c>
      <c r="AM78" s="17">
        <f t="shared" si="37"/>
        <v>204.65148448043183</v>
      </c>
      <c r="AN78" s="17">
        <f t="shared" si="38"/>
        <v>8.1860593792172747</v>
      </c>
      <c r="AO78" s="50" t="str">
        <f t="shared" si="39"/>
        <v>NO IDONEO</v>
      </c>
    </row>
    <row r="79" spans="1:41">
      <c r="A79" s="46">
        <v>74</v>
      </c>
      <c r="B79" s="47">
        <v>245</v>
      </c>
      <c r="C79" s="48" t="s">
        <v>668</v>
      </c>
      <c r="D79" s="47">
        <v>1150755997</v>
      </c>
      <c r="E79" s="1">
        <v>40</v>
      </c>
      <c r="F79" s="1" t="s">
        <v>36</v>
      </c>
      <c r="G79" s="1">
        <f t="shared" si="21"/>
        <v>28</v>
      </c>
      <c r="H79" s="1">
        <v>11</v>
      </c>
      <c r="I79" s="25">
        <f t="shared" si="22"/>
        <v>27.5</v>
      </c>
      <c r="J79" s="25">
        <f t="shared" si="23"/>
        <v>1.1000000000000001</v>
      </c>
      <c r="K79" s="1">
        <v>4</v>
      </c>
      <c r="L79" s="1">
        <v>48</v>
      </c>
      <c r="M79" s="1">
        <f t="shared" si="24"/>
        <v>288</v>
      </c>
      <c r="N79" s="1" t="s">
        <v>37</v>
      </c>
      <c r="O79" s="1">
        <f t="shared" si="25"/>
        <v>374.4</v>
      </c>
      <c r="P79" s="1">
        <f t="shared" si="26"/>
        <v>6.2399999999999993</v>
      </c>
      <c r="Q79" s="24">
        <v>0</v>
      </c>
      <c r="R79" s="24">
        <v>0</v>
      </c>
      <c r="S79" s="1">
        <f t="shared" si="27"/>
        <v>0</v>
      </c>
      <c r="T79" s="25">
        <v>0</v>
      </c>
      <c r="U79" s="25">
        <f t="shared" si="28"/>
        <v>0</v>
      </c>
      <c r="V79" s="1">
        <v>38</v>
      </c>
      <c r="W79" s="1" t="s">
        <v>38</v>
      </c>
      <c r="X79" s="1">
        <v>27</v>
      </c>
      <c r="Y79" s="1">
        <v>6</v>
      </c>
      <c r="Z79" s="25">
        <f t="shared" si="29"/>
        <v>15.789473684210526</v>
      </c>
      <c r="AA79" s="25">
        <f t="shared" si="30"/>
        <v>0.63157894736842102</v>
      </c>
      <c r="AB79" s="1">
        <v>13</v>
      </c>
      <c r="AC79" s="1">
        <v>0</v>
      </c>
      <c r="AD79" s="1">
        <f t="shared" si="31"/>
        <v>780</v>
      </c>
      <c r="AE79" s="1">
        <v>2400</v>
      </c>
      <c r="AF79" s="1">
        <f t="shared" si="32"/>
        <v>1014</v>
      </c>
      <c r="AG79" s="1">
        <f t="shared" si="33"/>
        <v>16.899999999999999</v>
      </c>
      <c r="AH79" s="24">
        <v>13</v>
      </c>
      <c r="AI79" s="24">
        <v>32</v>
      </c>
      <c r="AJ79" s="1">
        <f t="shared" si="34"/>
        <v>812</v>
      </c>
      <c r="AK79" s="25">
        <f t="shared" si="35"/>
        <v>143.84615384615384</v>
      </c>
      <c r="AL79" s="25">
        <f t="shared" si="36"/>
        <v>5.7538461538461538</v>
      </c>
      <c r="AM79" s="17">
        <f t="shared" si="37"/>
        <v>187.13562753036436</v>
      </c>
      <c r="AN79" s="17">
        <f t="shared" si="38"/>
        <v>7.4854251012145747</v>
      </c>
      <c r="AO79" s="50" t="str">
        <f t="shared" si="39"/>
        <v>NO IDONEO</v>
      </c>
    </row>
    <row r="80" spans="1:41">
      <c r="A80" s="46">
        <v>75</v>
      </c>
      <c r="B80" s="47">
        <v>1742</v>
      </c>
      <c r="C80" s="48" t="s">
        <v>669</v>
      </c>
      <c r="D80" s="47">
        <v>1600505174</v>
      </c>
      <c r="E80" s="1">
        <v>40</v>
      </c>
      <c r="F80" s="1" t="s">
        <v>36</v>
      </c>
      <c r="G80" s="1">
        <f t="shared" si="21"/>
        <v>28</v>
      </c>
      <c r="H80" s="1">
        <v>13</v>
      </c>
      <c r="I80" s="25">
        <f t="shared" si="22"/>
        <v>32.5</v>
      </c>
      <c r="J80" s="25">
        <f t="shared" si="23"/>
        <v>1.3</v>
      </c>
      <c r="K80" s="1">
        <v>4</v>
      </c>
      <c r="L80" s="1">
        <v>48</v>
      </c>
      <c r="M80" s="1">
        <f t="shared" si="24"/>
        <v>288</v>
      </c>
      <c r="N80" s="1" t="s">
        <v>37</v>
      </c>
      <c r="O80" s="1">
        <f t="shared" si="25"/>
        <v>374.4</v>
      </c>
      <c r="P80" s="1">
        <f t="shared" si="26"/>
        <v>6.2399999999999993</v>
      </c>
      <c r="Q80" s="24">
        <v>4</v>
      </c>
      <c r="R80" s="24">
        <v>48</v>
      </c>
      <c r="S80" s="1">
        <f t="shared" si="27"/>
        <v>288</v>
      </c>
      <c r="T80" s="25">
        <f t="shared" si="40"/>
        <v>150</v>
      </c>
      <c r="U80" s="25">
        <f t="shared" si="28"/>
        <v>6</v>
      </c>
      <c r="V80" s="1">
        <v>38</v>
      </c>
      <c r="W80" s="1" t="s">
        <v>38</v>
      </c>
      <c r="X80" s="1">
        <v>27</v>
      </c>
      <c r="Y80" s="1">
        <v>2</v>
      </c>
      <c r="Z80" s="25">
        <f t="shared" si="29"/>
        <v>5.2631578947368425</v>
      </c>
      <c r="AA80" s="25">
        <f t="shared" si="30"/>
        <v>0.2105263157894737</v>
      </c>
      <c r="AB80" s="1">
        <v>13</v>
      </c>
      <c r="AC80" s="1">
        <v>0</v>
      </c>
      <c r="AD80" s="1">
        <f t="shared" si="31"/>
        <v>780</v>
      </c>
      <c r="AE80" s="1">
        <v>2400</v>
      </c>
      <c r="AF80" s="1">
        <f t="shared" si="32"/>
        <v>1014</v>
      </c>
      <c r="AG80" s="1">
        <f t="shared" si="33"/>
        <v>16.899999999999999</v>
      </c>
      <c r="AH80" s="24">
        <v>14</v>
      </c>
      <c r="AI80" s="24">
        <v>50</v>
      </c>
      <c r="AJ80" s="1">
        <f t="shared" si="34"/>
        <v>890</v>
      </c>
      <c r="AK80" s="25">
        <f t="shared" si="35"/>
        <v>128.84615384615384</v>
      </c>
      <c r="AL80" s="25">
        <f t="shared" si="36"/>
        <v>5.1538461538461542</v>
      </c>
      <c r="AM80" s="17">
        <f t="shared" si="37"/>
        <v>316.60931174089069</v>
      </c>
      <c r="AN80" s="17">
        <f t="shared" si="38"/>
        <v>12.664372469635627</v>
      </c>
      <c r="AO80" s="50" t="str">
        <f t="shared" si="39"/>
        <v>NO IDONEO</v>
      </c>
    </row>
    <row r="81" spans="1:41">
      <c r="A81" s="46">
        <v>76</v>
      </c>
      <c r="B81" s="47">
        <v>1550</v>
      </c>
      <c r="C81" s="48" t="s">
        <v>670</v>
      </c>
      <c r="D81" s="47">
        <v>1105173395</v>
      </c>
      <c r="E81" s="1">
        <v>40</v>
      </c>
      <c r="F81" s="1" t="s">
        <v>36</v>
      </c>
      <c r="G81" s="1">
        <f t="shared" si="21"/>
        <v>28</v>
      </c>
      <c r="H81" s="1">
        <v>9</v>
      </c>
      <c r="I81" s="25">
        <f t="shared" si="22"/>
        <v>22.5</v>
      </c>
      <c r="J81" s="25">
        <f t="shared" si="23"/>
        <v>0.9</v>
      </c>
      <c r="K81" s="1">
        <v>4</v>
      </c>
      <c r="L81" s="1">
        <v>48</v>
      </c>
      <c r="M81" s="1">
        <f t="shared" si="24"/>
        <v>288</v>
      </c>
      <c r="N81" s="1" t="s">
        <v>37</v>
      </c>
      <c r="O81" s="1">
        <f t="shared" si="25"/>
        <v>374.4</v>
      </c>
      <c r="P81" s="1">
        <f t="shared" si="26"/>
        <v>6.2399999999999993</v>
      </c>
      <c r="Q81" s="24">
        <v>0</v>
      </c>
      <c r="R81" s="24">
        <v>0</v>
      </c>
      <c r="S81" s="1">
        <f t="shared" si="27"/>
        <v>0</v>
      </c>
      <c r="T81" s="25">
        <v>0</v>
      </c>
      <c r="U81" s="25">
        <f t="shared" si="28"/>
        <v>0</v>
      </c>
      <c r="V81" s="1">
        <v>38</v>
      </c>
      <c r="W81" s="1" t="s">
        <v>38</v>
      </c>
      <c r="X81" s="1">
        <v>27</v>
      </c>
      <c r="Y81" s="1">
        <v>11</v>
      </c>
      <c r="Z81" s="25">
        <f t="shared" si="29"/>
        <v>28.94736842105263</v>
      </c>
      <c r="AA81" s="25">
        <f t="shared" si="30"/>
        <v>1.1578947368421053</v>
      </c>
      <c r="AB81" s="1">
        <v>13</v>
      </c>
      <c r="AC81" s="1">
        <v>0</v>
      </c>
      <c r="AD81" s="1">
        <f t="shared" si="31"/>
        <v>780</v>
      </c>
      <c r="AE81" s="1">
        <v>2400</v>
      </c>
      <c r="AF81" s="1">
        <f t="shared" si="32"/>
        <v>1014</v>
      </c>
      <c r="AG81" s="1">
        <f t="shared" si="33"/>
        <v>16.899999999999999</v>
      </c>
      <c r="AH81" s="24">
        <v>13</v>
      </c>
      <c r="AI81" s="24">
        <v>36</v>
      </c>
      <c r="AJ81" s="1">
        <f t="shared" si="34"/>
        <v>816</v>
      </c>
      <c r="AK81" s="25">
        <f t="shared" si="35"/>
        <v>143.07692307692307</v>
      </c>
      <c r="AL81" s="25">
        <f t="shared" si="36"/>
        <v>5.7230769230769223</v>
      </c>
      <c r="AM81" s="17">
        <f t="shared" si="37"/>
        <v>194.5242914979757</v>
      </c>
      <c r="AN81" s="17">
        <f t="shared" si="38"/>
        <v>7.7809716599190271</v>
      </c>
      <c r="AO81" s="50" t="str">
        <f t="shared" si="39"/>
        <v>NO IDONEO</v>
      </c>
    </row>
    <row r="82" spans="1:41">
      <c r="A82" s="46">
        <v>77</v>
      </c>
      <c r="B82" s="47">
        <v>797</v>
      </c>
      <c r="C82" s="48" t="s">
        <v>671</v>
      </c>
      <c r="D82" s="47">
        <v>1106039868</v>
      </c>
      <c r="E82" s="1">
        <v>40</v>
      </c>
      <c r="F82" s="1" t="s">
        <v>36</v>
      </c>
      <c r="G82" s="1">
        <f t="shared" si="21"/>
        <v>28</v>
      </c>
      <c r="H82" s="1">
        <v>9</v>
      </c>
      <c r="I82" s="25">
        <f t="shared" si="22"/>
        <v>22.5</v>
      </c>
      <c r="J82" s="25">
        <f t="shared" si="23"/>
        <v>0.9</v>
      </c>
      <c r="K82" s="1">
        <v>4</v>
      </c>
      <c r="L82" s="1">
        <v>48</v>
      </c>
      <c r="M82" s="1">
        <f t="shared" si="24"/>
        <v>288</v>
      </c>
      <c r="N82" s="1" t="s">
        <v>37</v>
      </c>
      <c r="O82" s="1">
        <f t="shared" si="25"/>
        <v>374.4</v>
      </c>
      <c r="P82" s="1">
        <f t="shared" si="26"/>
        <v>6.2399999999999993</v>
      </c>
      <c r="Q82" s="24">
        <v>4</v>
      </c>
      <c r="R82" s="24">
        <v>48</v>
      </c>
      <c r="S82" s="1">
        <f t="shared" si="27"/>
        <v>288</v>
      </c>
      <c r="T82" s="25">
        <f t="shared" si="40"/>
        <v>150</v>
      </c>
      <c r="U82" s="25">
        <f t="shared" si="28"/>
        <v>6</v>
      </c>
      <c r="V82" s="1">
        <v>38</v>
      </c>
      <c r="W82" s="1" t="s">
        <v>38</v>
      </c>
      <c r="X82" s="1">
        <v>27</v>
      </c>
      <c r="Y82" s="1">
        <v>12</v>
      </c>
      <c r="Z82" s="25">
        <f t="shared" si="29"/>
        <v>31.578947368421051</v>
      </c>
      <c r="AA82" s="25">
        <f t="shared" si="30"/>
        <v>1.263157894736842</v>
      </c>
      <c r="AB82" s="1">
        <v>13</v>
      </c>
      <c r="AC82" s="1">
        <v>0</v>
      </c>
      <c r="AD82" s="1">
        <f t="shared" si="31"/>
        <v>780</v>
      </c>
      <c r="AE82" s="1">
        <v>2400</v>
      </c>
      <c r="AF82" s="1">
        <f t="shared" si="32"/>
        <v>1014</v>
      </c>
      <c r="AG82" s="1">
        <f t="shared" si="33"/>
        <v>16.899999999999999</v>
      </c>
      <c r="AH82" s="24">
        <v>13</v>
      </c>
      <c r="AI82" s="24">
        <v>0</v>
      </c>
      <c r="AJ82" s="1">
        <f t="shared" si="34"/>
        <v>780</v>
      </c>
      <c r="AK82" s="25">
        <f t="shared" si="35"/>
        <v>150</v>
      </c>
      <c r="AL82" s="25">
        <f t="shared" si="36"/>
        <v>6</v>
      </c>
      <c r="AM82" s="17">
        <f t="shared" si="37"/>
        <v>354.07894736842104</v>
      </c>
      <c r="AN82" s="17">
        <f t="shared" si="38"/>
        <v>14.163157894736843</v>
      </c>
      <c r="AO82" s="50" t="str">
        <f t="shared" si="39"/>
        <v>IDONEO</v>
      </c>
    </row>
    <row r="83" spans="1:41">
      <c r="A83" s="46">
        <v>78</v>
      </c>
      <c r="B83" s="47">
        <v>666</v>
      </c>
      <c r="C83" s="48" t="s">
        <v>672</v>
      </c>
      <c r="D83" s="49" t="s">
        <v>673</v>
      </c>
      <c r="E83" s="1">
        <v>40</v>
      </c>
      <c r="F83" s="1" t="s">
        <v>36</v>
      </c>
      <c r="G83" s="1">
        <f t="shared" si="21"/>
        <v>28</v>
      </c>
      <c r="H83" s="1">
        <v>12</v>
      </c>
      <c r="I83" s="25">
        <f t="shared" si="22"/>
        <v>30</v>
      </c>
      <c r="J83" s="25">
        <f t="shared" si="23"/>
        <v>1.2</v>
      </c>
      <c r="K83" s="1">
        <v>4</v>
      </c>
      <c r="L83" s="1">
        <v>48</v>
      </c>
      <c r="M83" s="1">
        <f t="shared" si="24"/>
        <v>288</v>
      </c>
      <c r="N83" s="1" t="s">
        <v>37</v>
      </c>
      <c r="O83" s="1">
        <f t="shared" si="25"/>
        <v>374.4</v>
      </c>
      <c r="P83" s="1">
        <f t="shared" si="26"/>
        <v>6.2399999999999993</v>
      </c>
      <c r="Q83" s="24">
        <v>4</v>
      </c>
      <c r="R83" s="24">
        <v>48</v>
      </c>
      <c r="S83" s="1">
        <f t="shared" si="27"/>
        <v>288</v>
      </c>
      <c r="T83" s="25">
        <f t="shared" si="40"/>
        <v>150</v>
      </c>
      <c r="U83" s="25">
        <f t="shared" si="28"/>
        <v>6</v>
      </c>
      <c r="V83" s="1">
        <v>38</v>
      </c>
      <c r="W83" s="1" t="s">
        <v>38</v>
      </c>
      <c r="X83" s="1">
        <v>27</v>
      </c>
      <c r="Y83" s="1">
        <v>5</v>
      </c>
      <c r="Z83" s="25">
        <f t="shared" si="29"/>
        <v>13.157894736842104</v>
      </c>
      <c r="AA83" s="25">
        <f t="shared" si="30"/>
        <v>0.52631578947368418</v>
      </c>
      <c r="AB83" s="1">
        <v>13</v>
      </c>
      <c r="AC83" s="1">
        <v>0</v>
      </c>
      <c r="AD83" s="1">
        <f t="shared" si="31"/>
        <v>780</v>
      </c>
      <c r="AE83" s="1">
        <v>2400</v>
      </c>
      <c r="AF83" s="1">
        <f t="shared" si="32"/>
        <v>1014</v>
      </c>
      <c r="AG83" s="1">
        <f t="shared" si="33"/>
        <v>16.899999999999999</v>
      </c>
      <c r="AH83" s="24">
        <v>14</v>
      </c>
      <c r="AI83" s="24">
        <v>0.4</v>
      </c>
      <c r="AJ83" s="1">
        <f t="shared" si="34"/>
        <v>840.4</v>
      </c>
      <c r="AK83" s="25">
        <f t="shared" si="35"/>
        <v>138.38461538461539</v>
      </c>
      <c r="AL83" s="25">
        <f t="shared" si="36"/>
        <v>5.5353846153846158</v>
      </c>
      <c r="AM83" s="17">
        <f t="shared" si="37"/>
        <v>331.5425101214575</v>
      </c>
      <c r="AN83" s="17">
        <f t="shared" si="38"/>
        <v>13.261700404858299</v>
      </c>
      <c r="AO83" s="50" t="str">
        <f t="shared" si="39"/>
        <v>NO IDONEO</v>
      </c>
    </row>
    <row r="84" spans="1:41" s="9" customFormat="1">
      <c r="A84" s="46">
        <v>79</v>
      </c>
      <c r="B84" s="47">
        <v>649</v>
      </c>
      <c r="C84" s="48" t="s">
        <v>674</v>
      </c>
      <c r="D84" s="49" t="s">
        <v>675</v>
      </c>
      <c r="E84" s="1">
        <v>40</v>
      </c>
      <c r="F84" s="1" t="s">
        <v>36</v>
      </c>
      <c r="G84" s="1">
        <f t="shared" si="21"/>
        <v>28</v>
      </c>
      <c r="H84" s="1">
        <v>35</v>
      </c>
      <c r="I84" s="25">
        <f t="shared" si="22"/>
        <v>87.5</v>
      </c>
      <c r="J84" s="25">
        <f t="shared" si="23"/>
        <v>3.5</v>
      </c>
      <c r="K84" s="1">
        <v>4</v>
      </c>
      <c r="L84" s="1">
        <v>48</v>
      </c>
      <c r="M84" s="1">
        <f t="shared" si="24"/>
        <v>288</v>
      </c>
      <c r="N84" s="1" t="s">
        <v>37</v>
      </c>
      <c r="O84" s="1">
        <f t="shared" si="25"/>
        <v>374.4</v>
      </c>
      <c r="P84" s="1">
        <f t="shared" si="26"/>
        <v>6.2399999999999993</v>
      </c>
      <c r="Q84" s="24">
        <v>4</v>
      </c>
      <c r="R84" s="24">
        <v>48</v>
      </c>
      <c r="S84" s="1">
        <f t="shared" si="27"/>
        <v>288</v>
      </c>
      <c r="T84" s="25">
        <v>150</v>
      </c>
      <c r="U84" s="25">
        <f t="shared" si="28"/>
        <v>6</v>
      </c>
      <c r="V84" s="1">
        <v>38</v>
      </c>
      <c r="W84" s="1" t="s">
        <v>38</v>
      </c>
      <c r="X84" s="1">
        <v>27</v>
      </c>
      <c r="Y84" s="1">
        <v>20</v>
      </c>
      <c r="Z84" s="25">
        <f t="shared" si="29"/>
        <v>52.631578947368418</v>
      </c>
      <c r="AA84" s="25">
        <f t="shared" si="30"/>
        <v>2.1052631578947367</v>
      </c>
      <c r="AB84" s="1">
        <v>13</v>
      </c>
      <c r="AC84" s="1">
        <v>0</v>
      </c>
      <c r="AD84" s="1">
        <f t="shared" si="31"/>
        <v>780</v>
      </c>
      <c r="AE84" s="1">
        <v>2400</v>
      </c>
      <c r="AF84" s="1">
        <f t="shared" si="32"/>
        <v>1014</v>
      </c>
      <c r="AG84" s="1">
        <f t="shared" si="33"/>
        <v>16.899999999999999</v>
      </c>
      <c r="AH84" s="24">
        <v>13</v>
      </c>
      <c r="AI84" s="24">
        <v>0</v>
      </c>
      <c r="AJ84" s="1">
        <f t="shared" si="34"/>
        <v>780</v>
      </c>
      <c r="AK84" s="25">
        <f t="shared" si="35"/>
        <v>150</v>
      </c>
      <c r="AL84" s="25">
        <f t="shared" si="36"/>
        <v>6</v>
      </c>
      <c r="AM84" s="17">
        <f t="shared" si="37"/>
        <v>440.13157894736844</v>
      </c>
      <c r="AN84" s="17">
        <f t="shared" si="38"/>
        <v>17.605263157894736</v>
      </c>
      <c r="AO84" s="50" t="str">
        <f t="shared" si="39"/>
        <v>IDONEO</v>
      </c>
    </row>
    <row r="85" spans="1:41">
      <c r="A85" s="46">
        <v>80</v>
      </c>
      <c r="B85" s="47">
        <v>664</v>
      </c>
      <c r="C85" s="48" t="s">
        <v>676</v>
      </c>
      <c r="D85" s="49" t="s">
        <v>677</v>
      </c>
      <c r="E85" s="1">
        <v>40</v>
      </c>
      <c r="F85" s="1" t="s">
        <v>36</v>
      </c>
      <c r="G85" s="1">
        <f t="shared" si="21"/>
        <v>28</v>
      </c>
      <c r="H85" s="1">
        <v>16</v>
      </c>
      <c r="I85" s="25">
        <f t="shared" si="22"/>
        <v>40</v>
      </c>
      <c r="J85" s="25">
        <f t="shared" si="23"/>
        <v>1.6</v>
      </c>
      <c r="K85" s="1">
        <v>4</v>
      </c>
      <c r="L85" s="1">
        <v>48</v>
      </c>
      <c r="M85" s="1">
        <f t="shared" si="24"/>
        <v>288</v>
      </c>
      <c r="N85" s="1" t="s">
        <v>37</v>
      </c>
      <c r="O85" s="1">
        <f t="shared" si="25"/>
        <v>374.4</v>
      </c>
      <c r="P85" s="1">
        <f t="shared" si="26"/>
        <v>6.2399999999999993</v>
      </c>
      <c r="Q85" s="24">
        <v>0</v>
      </c>
      <c r="R85" s="24">
        <v>0</v>
      </c>
      <c r="S85" s="1" t="s">
        <v>285</v>
      </c>
      <c r="T85" s="52">
        <v>0</v>
      </c>
      <c r="U85" s="53">
        <v>0</v>
      </c>
      <c r="V85" s="1">
        <v>38</v>
      </c>
      <c r="W85" s="1" t="s">
        <v>38</v>
      </c>
      <c r="X85" s="1">
        <v>27</v>
      </c>
      <c r="Y85" s="1">
        <v>12</v>
      </c>
      <c r="Z85" s="25">
        <f t="shared" si="29"/>
        <v>31.578947368421051</v>
      </c>
      <c r="AA85" s="25">
        <f t="shared" si="30"/>
        <v>1.263157894736842</v>
      </c>
      <c r="AB85" s="1">
        <v>13</v>
      </c>
      <c r="AC85" s="1">
        <v>0</v>
      </c>
      <c r="AD85" s="1">
        <f t="shared" si="31"/>
        <v>780</v>
      </c>
      <c r="AE85" s="1">
        <v>2400</v>
      </c>
      <c r="AF85" s="1">
        <f t="shared" si="32"/>
        <v>1014</v>
      </c>
      <c r="AG85" s="1">
        <f t="shared" si="33"/>
        <v>16.899999999999999</v>
      </c>
      <c r="AH85" s="24">
        <v>22</v>
      </c>
      <c r="AI85" s="24">
        <v>35</v>
      </c>
      <c r="AJ85" s="1">
        <f t="shared" si="34"/>
        <v>1355</v>
      </c>
      <c r="AK85" s="25">
        <f t="shared" si="35"/>
        <v>39.423076923076906</v>
      </c>
      <c r="AL85" s="25">
        <f t="shared" si="36"/>
        <v>1.5769230769230762</v>
      </c>
      <c r="AM85" s="17">
        <f t="shared" si="37"/>
        <v>111.00202429149796</v>
      </c>
      <c r="AN85" s="17">
        <f t="shared" si="38"/>
        <v>4.4400809716599188</v>
      </c>
      <c r="AO85" s="50" t="str">
        <f t="shared" si="39"/>
        <v>NO IDONEO</v>
      </c>
    </row>
    <row r="86" spans="1:41">
      <c r="A86" s="46">
        <v>81</v>
      </c>
      <c r="B86" s="47">
        <v>368</v>
      </c>
      <c r="C86" s="48" t="s">
        <v>678</v>
      </c>
      <c r="D86" s="49" t="s">
        <v>679</v>
      </c>
      <c r="E86" s="1">
        <v>40</v>
      </c>
      <c r="F86" s="1" t="s">
        <v>36</v>
      </c>
      <c r="G86" s="1">
        <f t="shared" si="21"/>
        <v>28</v>
      </c>
      <c r="H86" s="1">
        <v>18</v>
      </c>
      <c r="I86" s="25">
        <f t="shared" si="22"/>
        <v>45</v>
      </c>
      <c r="J86" s="25">
        <f t="shared" si="23"/>
        <v>1.8</v>
      </c>
      <c r="K86" s="1">
        <v>4</v>
      </c>
      <c r="L86" s="1">
        <v>48</v>
      </c>
      <c r="M86" s="1">
        <f t="shared" si="24"/>
        <v>288</v>
      </c>
      <c r="N86" s="1" t="s">
        <v>37</v>
      </c>
      <c r="O86" s="1">
        <f t="shared" si="25"/>
        <v>374.4</v>
      </c>
      <c r="P86" s="1">
        <f t="shared" si="26"/>
        <v>6.2399999999999993</v>
      </c>
      <c r="Q86" s="24">
        <v>0</v>
      </c>
      <c r="R86" s="24">
        <v>0</v>
      </c>
      <c r="S86" s="1" t="s">
        <v>285</v>
      </c>
      <c r="T86" s="52">
        <v>0</v>
      </c>
      <c r="U86" s="53">
        <v>0</v>
      </c>
      <c r="V86" s="1">
        <v>38</v>
      </c>
      <c r="W86" s="1" t="s">
        <v>38</v>
      </c>
      <c r="X86" s="1">
        <v>27</v>
      </c>
      <c r="Y86" s="1">
        <v>2</v>
      </c>
      <c r="Z86" s="25">
        <f t="shared" si="29"/>
        <v>5.2631578947368425</v>
      </c>
      <c r="AA86" s="25">
        <f t="shared" si="30"/>
        <v>0.2105263157894737</v>
      </c>
      <c r="AB86" s="1">
        <v>13</v>
      </c>
      <c r="AC86" s="1">
        <v>0</v>
      </c>
      <c r="AD86" s="1">
        <f t="shared" si="31"/>
        <v>780</v>
      </c>
      <c r="AE86" s="1">
        <v>2400</v>
      </c>
      <c r="AF86" s="1">
        <f t="shared" si="32"/>
        <v>1014</v>
      </c>
      <c r="AG86" s="1">
        <f t="shared" si="33"/>
        <v>16.899999999999999</v>
      </c>
      <c r="AH86" s="24">
        <v>18</v>
      </c>
      <c r="AI86" s="24">
        <v>0.8</v>
      </c>
      <c r="AJ86" s="1">
        <f t="shared" si="34"/>
        <v>1080.8</v>
      </c>
      <c r="AK86" s="25">
        <f t="shared" si="35"/>
        <v>92.15384615384616</v>
      </c>
      <c r="AL86" s="25">
        <f t="shared" si="36"/>
        <v>3.6861538461538461</v>
      </c>
      <c r="AM86" s="17">
        <f t="shared" si="37"/>
        <v>142.41700404858301</v>
      </c>
      <c r="AN86" s="17">
        <f t="shared" si="38"/>
        <v>5.6966801619433198</v>
      </c>
      <c r="AO86" s="50" t="str">
        <f t="shared" si="39"/>
        <v>NO IDONEO</v>
      </c>
    </row>
    <row r="87" spans="1:41">
      <c r="A87" s="46">
        <v>82</v>
      </c>
      <c r="B87" s="47">
        <v>540</v>
      </c>
      <c r="C87" s="48" t="s">
        <v>680</v>
      </c>
      <c r="D87" s="49" t="s">
        <v>681</v>
      </c>
      <c r="E87" s="1">
        <v>40</v>
      </c>
      <c r="F87" s="1" t="s">
        <v>36</v>
      </c>
      <c r="G87" s="1">
        <f t="shared" si="21"/>
        <v>28</v>
      </c>
      <c r="H87" s="1">
        <v>28</v>
      </c>
      <c r="I87" s="25">
        <f t="shared" si="22"/>
        <v>70</v>
      </c>
      <c r="J87" s="25">
        <f t="shared" si="23"/>
        <v>2.8</v>
      </c>
      <c r="K87" s="1">
        <v>4</v>
      </c>
      <c r="L87" s="1">
        <v>48</v>
      </c>
      <c r="M87" s="1">
        <f t="shared" si="24"/>
        <v>288</v>
      </c>
      <c r="N87" s="1" t="s">
        <v>37</v>
      </c>
      <c r="O87" s="1">
        <f t="shared" si="25"/>
        <v>374.4</v>
      </c>
      <c r="P87" s="1">
        <f t="shared" si="26"/>
        <v>6.2399999999999993</v>
      </c>
      <c r="Q87" s="24">
        <v>4</v>
      </c>
      <c r="R87" s="24">
        <v>48</v>
      </c>
      <c r="S87" s="1">
        <f t="shared" si="27"/>
        <v>288</v>
      </c>
      <c r="T87" s="25">
        <f t="shared" si="40"/>
        <v>150</v>
      </c>
      <c r="U87" s="25">
        <f t="shared" si="28"/>
        <v>6</v>
      </c>
      <c r="V87" s="1">
        <v>38</v>
      </c>
      <c r="W87" s="1" t="s">
        <v>38</v>
      </c>
      <c r="X87" s="1">
        <v>27</v>
      </c>
      <c r="Y87" s="1">
        <v>26</v>
      </c>
      <c r="Z87" s="25">
        <f t="shared" si="29"/>
        <v>68.421052631578945</v>
      </c>
      <c r="AA87" s="25">
        <f t="shared" si="30"/>
        <v>2.736842105263158</v>
      </c>
      <c r="AB87" s="1">
        <v>13</v>
      </c>
      <c r="AC87" s="1">
        <v>0</v>
      </c>
      <c r="AD87" s="1">
        <f t="shared" si="31"/>
        <v>780</v>
      </c>
      <c r="AE87" s="1">
        <v>2400</v>
      </c>
      <c r="AF87" s="1">
        <f t="shared" si="32"/>
        <v>1014</v>
      </c>
      <c r="AG87" s="1">
        <f t="shared" si="33"/>
        <v>16.899999999999999</v>
      </c>
      <c r="AH87" s="24">
        <v>13</v>
      </c>
      <c r="AI87" s="24">
        <v>54</v>
      </c>
      <c r="AJ87" s="1">
        <f t="shared" si="34"/>
        <v>834</v>
      </c>
      <c r="AK87" s="25">
        <f t="shared" si="35"/>
        <v>139.61538461538461</v>
      </c>
      <c r="AL87" s="25">
        <f t="shared" si="36"/>
        <v>5.5846153846153843</v>
      </c>
      <c r="AM87" s="17">
        <f t="shared" si="37"/>
        <v>428.0364372469636</v>
      </c>
      <c r="AN87" s="17">
        <f t="shared" si="38"/>
        <v>17.121457489878544</v>
      </c>
      <c r="AO87" s="50" t="str">
        <f t="shared" si="39"/>
        <v>IDONEO</v>
      </c>
    </row>
    <row r="88" spans="1:41">
      <c r="A88" s="46">
        <v>83</v>
      </c>
      <c r="B88" s="47">
        <v>1031</v>
      </c>
      <c r="C88" s="48" t="s">
        <v>682</v>
      </c>
      <c r="D88" s="49" t="s">
        <v>683</v>
      </c>
      <c r="E88" s="1">
        <v>40</v>
      </c>
      <c r="F88" s="1" t="s">
        <v>36</v>
      </c>
      <c r="G88" s="1">
        <f t="shared" si="21"/>
        <v>28</v>
      </c>
      <c r="H88" s="1">
        <v>24</v>
      </c>
      <c r="I88" s="25">
        <f t="shared" si="22"/>
        <v>60</v>
      </c>
      <c r="J88" s="25">
        <f t="shared" si="23"/>
        <v>2.4</v>
      </c>
      <c r="K88" s="1">
        <v>4</v>
      </c>
      <c r="L88" s="1">
        <v>48</v>
      </c>
      <c r="M88" s="1">
        <f t="shared" si="24"/>
        <v>288</v>
      </c>
      <c r="N88" s="1" t="s">
        <v>37</v>
      </c>
      <c r="O88" s="1">
        <f t="shared" si="25"/>
        <v>374.4</v>
      </c>
      <c r="P88" s="1">
        <f t="shared" si="26"/>
        <v>6.2399999999999993</v>
      </c>
      <c r="Q88" s="24">
        <v>4</v>
      </c>
      <c r="R88" s="24">
        <v>48</v>
      </c>
      <c r="S88" s="1">
        <f t="shared" si="27"/>
        <v>288</v>
      </c>
      <c r="T88" s="25">
        <f t="shared" si="40"/>
        <v>150</v>
      </c>
      <c r="U88" s="25">
        <f t="shared" si="28"/>
        <v>6</v>
      </c>
      <c r="V88" s="1">
        <v>38</v>
      </c>
      <c r="W88" s="1" t="s">
        <v>38</v>
      </c>
      <c r="X88" s="1">
        <v>27</v>
      </c>
      <c r="Y88" s="1">
        <v>15</v>
      </c>
      <c r="Z88" s="25">
        <f t="shared" si="29"/>
        <v>39.473684210526315</v>
      </c>
      <c r="AA88" s="25">
        <f t="shared" si="30"/>
        <v>1.5789473684210527</v>
      </c>
      <c r="AB88" s="1">
        <v>13</v>
      </c>
      <c r="AC88" s="1">
        <v>0</v>
      </c>
      <c r="AD88" s="1">
        <f t="shared" si="31"/>
        <v>780</v>
      </c>
      <c r="AE88" s="1">
        <v>2400</v>
      </c>
      <c r="AF88" s="1">
        <f t="shared" si="32"/>
        <v>1014</v>
      </c>
      <c r="AG88" s="1">
        <f t="shared" si="33"/>
        <v>16.899999999999999</v>
      </c>
      <c r="AH88" s="24">
        <v>15</v>
      </c>
      <c r="AI88" s="24">
        <v>0.5</v>
      </c>
      <c r="AJ88" s="1">
        <f t="shared" si="34"/>
        <v>900.5</v>
      </c>
      <c r="AK88" s="25">
        <f t="shared" si="35"/>
        <v>126.82692307692307</v>
      </c>
      <c r="AL88" s="25">
        <f t="shared" si="36"/>
        <v>5.0730769230769219</v>
      </c>
      <c r="AM88" s="17">
        <f t="shared" si="37"/>
        <v>376.30060728744934</v>
      </c>
      <c r="AN88" s="17">
        <f t="shared" si="38"/>
        <v>15.052024291497975</v>
      </c>
      <c r="AO88" s="50" t="str">
        <f t="shared" si="39"/>
        <v>IDONEO</v>
      </c>
    </row>
    <row r="89" spans="1:41">
      <c r="A89" s="46">
        <v>84</v>
      </c>
      <c r="B89" s="47">
        <v>122</v>
      </c>
      <c r="C89" s="48" t="s">
        <v>684</v>
      </c>
      <c r="D89" s="47">
        <v>1104900103</v>
      </c>
      <c r="E89" s="1">
        <v>40</v>
      </c>
      <c r="F89" s="1" t="s">
        <v>36</v>
      </c>
      <c r="G89" s="1">
        <f t="shared" si="21"/>
        <v>28</v>
      </c>
      <c r="H89" s="1">
        <v>30</v>
      </c>
      <c r="I89" s="25">
        <f t="shared" si="22"/>
        <v>75</v>
      </c>
      <c r="J89" s="25">
        <f t="shared" si="23"/>
        <v>3</v>
      </c>
      <c r="K89" s="1">
        <v>4</v>
      </c>
      <c r="L89" s="1">
        <v>48</v>
      </c>
      <c r="M89" s="1">
        <f t="shared" si="24"/>
        <v>288</v>
      </c>
      <c r="N89" s="1" t="s">
        <v>37</v>
      </c>
      <c r="O89" s="1">
        <f t="shared" si="25"/>
        <v>374.4</v>
      </c>
      <c r="P89" s="1">
        <f t="shared" si="26"/>
        <v>6.2399999999999993</v>
      </c>
      <c r="Q89" s="24">
        <v>0</v>
      </c>
      <c r="R89" s="24">
        <v>0</v>
      </c>
      <c r="S89" s="1">
        <f t="shared" si="27"/>
        <v>0</v>
      </c>
      <c r="T89" s="25">
        <v>0</v>
      </c>
      <c r="U89" s="25">
        <f t="shared" si="28"/>
        <v>0</v>
      </c>
      <c r="V89" s="1">
        <v>38</v>
      </c>
      <c r="W89" s="1" t="s">
        <v>38</v>
      </c>
      <c r="X89" s="1">
        <v>27</v>
      </c>
      <c r="Y89" s="1">
        <v>14</v>
      </c>
      <c r="Z89" s="25">
        <f t="shared" si="29"/>
        <v>36.842105263157897</v>
      </c>
      <c r="AA89" s="25">
        <f t="shared" si="30"/>
        <v>1.4736842105263159</v>
      </c>
      <c r="AB89" s="1">
        <v>13</v>
      </c>
      <c r="AC89" s="1">
        <v>0</v>
      </c>
      <c r="AD89" s="1">
        <f t="shared" si="31"/>
        <v>780</v>
      </c>
      <c r="AE89" s="1">
        <v>2400</v>
      </c>
      <c r="AF89" s="1">
        <f t="shared" si="32"/>
        <v>1014</v>
      </c>
      <c r="AG89" s="1">
        <f t="shared" si="33"/>
        <v>16.899999999999999</v>
      </c>
      <c r="AH89" s="24">
        <v>13</v>
      </c>
      <c r="AI89" s="24">
        <v>48</v>
      </c>
      <c r="AJ89" s="1">
        <f t="shared" si="34"/>
        <v>828</v>
      </c>
      <c r="AK89" s="25">
        <f t="shared" si="35"/>
        <v>140.76923076923077</v>
      </c>
      <c r="AL89" s="25">
        <f t="shared" si="36"/>
        <v>5.6307692307692312</v>
      </c>
      <c r="AM89" s="17">
        <f t="shared" si="37"/>
        <v>252.61133603238866</v>
      </c>
      <c r="AN89" s="17">
        <f t="shared" si="38"/>
        <v>10.104453441295547</v>
      </c>
      <c r="AO89" s="50" t="str">
        <f t="shared" si="39"/>
        <v>NO IDONEO</v>
      </c>
    </row>
    <row r="90" spans="1:41">
      <c r="A90" s="46">
        <v>85</v>
      </c>
      <c r="B90" s="47">
        <v>50</v>
      </c>
      <c r="C90" s="48" t="s">
        <v>685</v>
      </c>
      <c r="D90" s="47">
        <v>1105054082</v>
      </c>
      <c r="E90" s="1">
        <v>40</v>
      </c>
      <c r="F90" s="1" t="s">
        <v>36</v>
      </c>
      <c r="G90" s="1">
        <f t="shared" si="21"/>
        <v>28</v>
      </c>
      <c r="H90" s="1">
        <v>12</v>
      </c>
      <c r="I90" s="25">
        <f t="shared" si="22"/>
        <v>30</v>
      </c>
      <c r="J90" s="25">
        <f t="shared" si="23"/>
        <v>1.2</v>
      </c>
      <c r="K90" s="1">
        <v>4</v>
      </c>
      <c r="L90" s="1">
        <v>48</v>
      </c>
      <c r="M90" s="1">
        <f t="shared" si="24"/>
        <v>288</v>
      </c>
      <c r="N90" s="1" t="s">
        <v>37</v>
      </c>
      <c r="O90" s="1">
        <f t="shared" si="25"/>
        <v>374.4</v>
      </c>
      <c r="P90" s="1">
        <f t="shared" si="26"/>
        <v>6.2399999999999993</v>
      </c>
      <c r="Q90" s="24">
        <v>0</v>
      </c>
      <c r="R90" s="24">
        <v>0</v>
      </c>
      <c r="S90" s="1">
        <f t="shared" si="27"/>
        <v>0</v>
      </c>
      <c r="T90" s="25">
        <v>0</v>
      </c>
      <c r="U90" s="25">
        <f t="shared" si="28"/>
        <v>0</v>
      </c>
      <c r="V90" s="1">
        <v>38</v>
      </c>
      <c r="W90" s="1" t="s">
        <v>38</v>
      </c>
      <c r="X90" s="1">
        <v>27</v>
      </c>
      <c r="Y90" s="1">
        <v>8</v>
      </c>
      <c r="Z90" s="25">
        <f t="shared" si="29"/>
        <v>21.05263157894737</v>
      </c>
      <c r="AA90" s="25">
        <f t="shared" si="30"/>
        <v>0.8421052631578948</v>
      </c>
      <c r="AB90" s="1">
        <v>13</v>
      </c>
      <c r="AC90" s="1">
        <v>0</v>
      </c>
      <c r="AD90" s="1">
        <f t="shared" si="31"/>
        <v>780</v>
      </c>
      <c r="AE90" s="1">
        <v>2400</v>
      </c>
      <c r="AF90" s="1">
        <f t="shared" si="32"/>
        <v>1014</v>
      </c>
      <c r="AG90" s="1">
        <f t="shared" si="33"/>
        <v>16.899999999999999</v>
      </c>
      <c r="AH90" s="24">
        <v>14</v>
      </c>
      <c r="AI90" s="24">
        <v>30</v>
      </c>
      <c r="AJ90" s="1">
        <f t="shared" si="34"/>
        <v>870</v>
      </c>
      <c r="AK90" s="25">
        <f t="shared" si="35"/>
        <v>132.69230769230768</v>
      </c>
      <c r="AL90" s="25">
        <f t="shared" si="36"/>
        <v>5.3076923076923075</v>
      </c>
      <c r="AM90" s="17">
        <f t="shared" si="37"/>
        <v>183.74493927125505</v>
      </c>
      <c r="AN90" s="17">
        <f t="shared" si="38"/>
        <v>7.3497975708502024</v>
      </c>
      <c r="AO90" s="50" t="str">
        <f t="shared" si="39"/>
        <v>NO IDONEO</v>
      </c>
    </row>
    <row r="91" spans="1:41">
      <c r="A91" s="46">
        <v>86</v>
      </c>
      <c r="B91" s="47">
        <v>1648</v>
      </c>
      <c r="C91" s="48" t="s">
        <v>686</v>
      </c>
      <c r="D91" s="49" t="s">
        <v>687</v>
      </c>
      <c r="E91" s="1">
        <v>40</v>
      </c>
      <c r="F91" s="1" t="s">
        <v>36</v>
      </c>
      <c r="G91" s="1">
        <f t="shared" si="21"/>
        <v>28</v>
      </c>
      <c r="H91" s="1">
        <v>6</v>
      </c>
      <c r="I91" s="25">
        <f t="shared" si="22"/>
        <v>15</v>
      </c>
      <c r="J91" s="25">
        <f t="shared" si="23"/>
        <v>0.6</v>
      </c>
      <c r="K91" s="1">
        <v>4</v>
      </c>
      <c r="L91" s="1">
        <v>48</v>
      </c>
      <c r="M91" s="1">
        <f t="shared" si="24"/>
        <v>288</v>
      </c>
      <c r="N91" s="1" t="s">
        <v>37</v>
      </c>
      <c r="O91" s="1">
        <f t="shared" si="25"/>
        <v>374.4</v>
      </c>
      <c r="P91" s="1">
        <f t="shared" si="26"/>
        <v>6.2399999999999993</v>
      </c>
      <c r="Q91" s="24">
        <v>0</v>
      </c>
      <c r="R91" s="24">
        <v>0</v>
      </c>
      <c r="S91" s="1">
        <f t="shared" si="27"/>
        <v>0</v>
      </c>
      <c r="T91" s="25">
        <v>0</v>
      </c>
      <c r="U91" s="25">
        <f t="shared" si="28"/>
        <v>0</v>
      </c>
      <c r="V91" s="1">
        <v>38</v>
      </c>
      <c r="W91" s="1" t="s">
        <v>38</v>
      </c>
      <c r="X91" s="1">
        <v>27</v>
      </c>
      <c r="Y91" s="1">
        <v>4</v>
      </c>
      <c r="Z91" s="25">
        <f t="shared" si="29"/>
        <v>10.526315789473685</v>
      </c>
      <c r="AA91" s="25">
        <f t="shared" si="30"/>
        <v>0.4210526315789474</v>
      </c>
      <c r="AB91" s="1">
        <v>13</v>
      </c>
      <c r="AC91" s="1">
        <v>0</v>
      </c>
      <c r="AD91" s="1">
        <f t="shared" si="31"/>
        <v>780</v>
      </c>
      <c r="AE91" s="1">
        <v>2400</v>
      </c>
      <c r="AF91" s="1">
        <f t="shared" si="32"/>
        <v>1014</v>
      </c>
      <c r="AG91" s="1">
        <f t="shared" si="33"/>
        <v>16.899999999999999</v>
      </c>
      <c r="AH91" s="24">
        <v>13</v>
      </c>
      <c r="AI91" s="24">
        <v>22</v>
      </c>
      <c r="AJ91" s="1">
        <f t="shared" si="34"/>
        <v>802</v>
      </c>
      <c r="AK91" s="25">
        <f t="shared" si="35"/>
        <v>145.76923076923077</v>
      </c>
      <c r="AL91" s="25">
        <f t="shared" si="36"/>
        <v>5.8307692307692314</v>
      </c>
      <c r="AM91" s="17">
        <f t="shared" si="37"/>
        <v>171.29554655870447</v>
      </c>
      <c r="AN91" s="17">
        <f t="shared" si="38"/>
        <v>6.8518218623481788</v>
      </c>
      <c r="AO91" s="50" t="str">
        <f t="shared" si="39"/>
        <v>NO IDONEO</v>
      </c>
    </row>
    <row r="92" spans="1:41">
      <c r="A92" s="46">
        <v>87</v>
      </c>
      <c r="B92" s="47">
        <v>1025</v>
      </c>
      <c r="C92" s="48" t="s">
        <v>688</v>
      </c>
      <c r="D92" s="49" t="s">
        <v>689</v>
      </c>
      <c r="E92" s="1">
        <v>40</v>
      </c>
      <c r="F92" s="1" t="s">
        <v>36</v>
      </c>
      <c r="G92" s="1">
        <f t="shared" si="21"/>
        <v>28</v>
      </c>
      <c r="H92" s="1">
        <v>25</v>
      </c>
      <c r="I92" s="25">
        <f t="shared" si="22"/>
        <v>62.5</v>
      </c>
      <c r="J92" s="25">
        <f t="shared" si="23"/>
        <v>2.5</v>
      </c>
      <c r="K92" s="1">
        <v>4</v>
      </c>
      <c r="L92" s="1">
        <v>48</v>
      </c>
      <c r="M92" s="1">
        <f t="shared" si="24"/>
        <v>288</v>
      </c>
      <c r="N92" s="1" t="s">
        <v>37</v>
      </c>
      <c r="O92" s="1">
        <f t="shared" si="25"/>
        <v>374.4</v>
      </c>
      <c r="P92" s="1">
        <f t="shared" si="26"/>
        <v>6.2399999999999993</v>
      </c>
      <c r="Q92" s="24">
        <v>4</v>
      </c>
      <c r="R92" s="24">
        <v>48</v>
      </c>
      <c r="S92" s="1">
        <f t="shared" si="27"/>
        <v>288</v>
      </c>
      <c r="T92" s="25">
        <f t="shared" si="40"/>
        <v>150</v>
      </c>
      <c r="U92" s="25">
        <f t="shared" si="28"/>
        <v>6</v>
      </c>
      <c r="V92" s="1">
        <v>38</v>
      </c>
      <c r="W92" s="1" t="s">
        <v>38</v>
      </c>
      <c r="X92" s="1">
        <v>27</v>
      </c>
      <c r="Y92" s="1">
        <v>8</v>
      </c>
      <c r="Z92" s="25">
        <f t="shared" si="29"/>
        <v>21.05263157894737</v>
      </c>
      <c r="AA92" s="25">
        <f t="shared" si="30"/>
        <v>0.8421052631578948</v>
      </c>
      <c r="AB92" s="1">
        <v>13</v>
      </c>
      <c r="AC92" s="1">
        <v>0</v>
      </c>
      <c r="AD92" s="1">
        <f t="shared" si="31"/>
        <v>780</v>
      </c>
      <c r="AE92" s="1">
        <v>2400</v>
      </c>
      <c r="AF92" s="1">
        <f t="shared" si="32"/>
        <v>1014</v>
      </c>
      <c r="AG92" s="1">
        <f t="shared" si="33"/>
        <v>16.899999999999999</v>
      </c>
      <c r="AH92" s="24">
        <v>13</v>
      </c>
      <c r="AI92" s="24">
        <v>0</v>
      </c>
      <c r="AJ92" s="1">
        <f t="shared" si="34"/>
        <v>780</v>
      </c>
      <c r="AK92" s="25">
        <f t="shared" si="35"/>
        <v>150</v>
      </c>
      <c r="AL92" s="25">
        <f t="shared" si="36"/>
        <v>6</v>
      </c>
      <c r="AM92" s="17">
        <f t="shared" si="37"/>
        <v>383.5526315789474</v>
      </c>
      <c r="AN92" s="17">
        <f t="shared" si="38"/>
        <v>15.342105263157896</v>
      </c>
      <c r="AO92" s="50" t="str">
        <f t="shared" si="39"/>
        <v>IDONEO</v>
      </c>
    </row>
    <row r="93" spans="1:41">
      <c r="A93" s="46">
        <v>88</v>
      </c>
      <c r="B93" s="47">
        <v>1307</v>
      </c>
      <c r="C93" s="48" t="s">
        <v>690</v>
      </c>
      <c r="D93" s="47">
        <v>1104865132</v>
      </c>
      <c r="E93" s="1">
        <v>40</v>
      </c>
      <c r="F93" s="1" t="s">
        <v>36</v>
      </c>
      <c r="G93" s="1">
        <f t="shared" si="21"/>
        <v>28</v>
      </c>
      <c r="H93" s="1">
        <v>10</v>
      </c>
      <c r="I93" s="25">
        <f t="shared" si="22"/>
        <v>25</v>
      </c>
      <c r="J93" s="25">
        <f t="shared" si="23"/>
        <v>1</v>
      </c>
      <c r="K93" s="1">
        <v>4</v>
      </c>
      <c r="L93" s="1">
        <v>48</v>
      </c>
      <c r="M93" s="1">
        <f t="shared" si="24"/>
        <v>288</v>
      </c>
      <c r="N93" s="1" t="s">
        <v>37</v>
      </c>
      <c r="O93" s="1">
        <f t="shared" si="25"/>
        <v>374.4</v>
      </c>
      <c r="P93" s="1">
        <f t="shared" si="26"/>
        <v>6.2399999999999993</v>
      </c>
      <c r="Q93" s="24">
        <v>0</v>
      </c>
      <c r="R93" s="24">
        <v>0</v>
      </c>
      <c r="S93" s="1">
        <f t="shared" si="27"/>
        <v>0</v>
      </c>
      <c r="T93" s="25">
        <v>0</v>
      </c>
      <c r="U93" s="25">
        <f t="shared" si="28"/>
        <v>0</v>
      </c>
      <c r="V93" s="1">
        <v>38</v>
      </c>
      <c r="W93" s="1" t="s">
        <v>38</v>
      </c>
      <c r="X93" s="1">
        <v>27</v>
      </c>
      <c r="Y93" s="1">
        <v>20</v>
      </c>
      <c r="Z93" s="25">
        <f t="shared" si="29"/>
        <v>52.631578947368418</v>
      </c>
      <c r="AA93" s="25">
        <f t="shared" si="30"/>
        <v>2.1052631578947367</v>
      </c>
      <c r="AB93" s="1">
        <v>13</v>
      </c>
      <c r="AC93" s="1">
        <v>0</v>
      </c>
      <c r="AD93" s="1">
        <f t="shared" si="31"/>
        <v>780</v>
      </c>
      <c r="AE93" s="1">
        <v>2400</v>
      </c>
      <c r="AF93" s="1">
        <f t="shared" si="32"/>
        <v>1014</v>
      </c>
      <c r="AG93" s="1">
        <f t="shared" si="33"/>
        <v>16.899999999999999</v>
      </c>
      <c r="AH93" s="24">
        <v>13</v>
      </c>
      <c r="AI93" s="24">
        <v>0</v>
      </c>
      <c r="AJ93" s="1">
        <f t="shared" si="34"/>
        <v>780</v>
      </c>
      <c r="AK93" s="25">
        <f t="shared" si="35"/>
        <v>150</v>
      </c>
      <c r="AL93" s="25">
        <f t="shared" si="36"/>
        <v>6</v>
      </c>
      <c r="AM93" s="17">
        <f t="shared" si="37"/>
        <v>227.63157894736841</v>
      </c>
      <c r="AN93" s="17">
        <f t="shared" si="38"/>
        <v>9.1052631578947363</v>
      </c>
      <c r="AO93" s="50" t="str">
        <f t="shared" si="39"/>
        <v>NO IDONEO</v>
      </c>
    </row>
    <row r="94" spans="1:41">
      <c r="A94" s="46">
        <v>89</v>
      </c>
      <c r="B94" s="47">
        <v>1513</v>
      </c>
      <c r="C94" s="48" t="s">
        <v>691</v>
      </c>
      <c r="D94" s="49" t="s">
        <v>692</v>
      </c>
      <c r="E94" s="1">
        <v>40</v>
      </c>
      <c r="F94" s="1" t="s">
        <v>36</v>
      </c>
      <c r="G94" s="1">
        <f t="shared" si="21"/>
        <v>28</v>
      </c>
      <c r="H94" s="1">
        <v>23</v>
      </c>
      <c r="I94" s="25">
        <f t="shared" si="22"/>
        <v>57.5</v>
      </c>
      <c r="J94" s="25">
        <f t="shared" si="23"/>
        <v>2.2999999999999998</v>
      </c>
      <c r="K94" s="1">
        <v>4</v>
      </c>
      <c r="L94" s="1">
        <v>48</v>
      </c>
      <c r="M94" s="1">
        <f t="shared" si="24"/>
        <v>288</v>
      </c>
      <c r="N94" s="1" t="s">
        <v>37</v>
      </c>
      <c r="O94" s="1">
        <f t="shared" si="25"/>
        <v>374.4</v>
      </c>
      <c r="P94" s="1">
        <f t="shared" si="26"/>
        <v>6.2399999999999993</v>
      </c>
      <c r="Q94" s="24">
        <v>0</v>
      </c>
      <c r="R94" s="24">
        <v>0</v>
      </c>
      <c r="S94" s="1">
        <f t="shared" si="27"/>
        <v>0</v>
      </c>
      <c r="T94" s="25">
        <v>0</v>
      </c>
      <c r="U94" s="25">
        <f t="shared" si="28"/>
        <v>0</v>
      </c>
      <c r="V94" s="1">
        <v>38</v>
      </c>
      <c r="W94" s="1" t="s">
        <v>38</v>
      </c>
      <c r="X94" s="1">
        <v>27</v>
      </c>
      <c r="Y94" s="1">
        <v>18</v>
      </c>
      <c r="Z94" s="25">
        <f t="shared" si="29"/>
        <v>47.368421052631582</v>
      </c>
      <c r="AA94" s="25">
        <f t="shared" si="30"/>
        <v>1.8947368421052633</v>
      </c>
      <c r="AB94" s="1">
        <v>13</v>
      </c>
      <c r="AC94" s="1">
        <v>0</v>
      </c>
      <c r="AD94" s="1">
        <f t="shared" si="31"/>
        <v>780</v>
      </c>
      <c r="AE94" s="1">
        <v>2400</v>
      </c>
      <c r="AF94" s="1">
        <f t="shared" si="32"/>
        <v>1014</v>
      </c>
      <c r="AG94" s="1">
        <f t="shared" si="33"/>
        <v>16.899999999999999</v>
      </c>
      <c r="AH94" s="24">
        <v>13</v>
      </c>
      <c r="AI94" s="24">
        <v>0</v>
      </c>
      <c r="AJ94" s="1">
        <f t="shared" si="34"/>
        <v>780</v>
      </c>
      <c r="AK94" s="25">
        <f t="shared" si="35"/>
        <v>150</v>
      </c>
      <c r="AL94" s="25">
        <f t="shared" si="36"/>
        <v>6</v>
      </c>
      <c r="AM94" s="17">
        <f t="shared" si="37"/>
        <v>254.86842105263159</v>
      </c>
      <c r="AN94" s="17">
        <f t="shared" si="38"/>
        <v>10.194736842105263</v>
      </c>
      <c r="AO94" s="50" t="str">
        <f t="shared" si="39"/>
        <v>NO IDONEO</v>
      </c>
    </row>
    <row r="95" spans="1:41">
      <c r="A95" s="46">
        <v>90</v>
      </c>
      <c r="B95" s="47">
        <v>1216</v>
      </c>
      <c r="C95" s="48" t="s">
        <v>693</v>
      </c>
      <c r="D95" s="49" t="s">
        <v>694</v>
      </c>
      <c r="E95" s="1">
        <v>40</v>
      </c>
      <c r="F95" s="1" t="s">
        <v>36</v>
      </c>
      <c r="G95" s="1">
        <f t="shared" si="21"/>
        <v>28</v>
      </c>
      <c r="H95" s="1">
        <v>12</v>
      </c>
      <c r="I95" s="25">
        <f t="shared" si="22"/>
        <v>30</v>
      </c>
      <c r="J95" s="25">
        <f t="shared" si="23"/>
        <v>1.2</v>
      </c>
      <c r="K95" s="1">
        <v>4</v>
      </c>
      <c r="L95" s="1">
        <v>48</v>
      </c>
      <c r="M95" s="1">
        <f t="shared" si="24"/>
        <v>288</v>
      </c>
      <c r="N95" s="1" t="s">
        <v>37</v>
      </c>
      <c r="O95" s="1">
        <f t="shared" si="25"/>
        <v>374.4</v>
      </c>
      <c r="P95" s="1">
        <f t="shared" si="26"/>
        <v>6.2399999999999993</v>
      </c>
      <c r="Q95" s="24">
        <v>0</v>
      </c>
      <c r="R95" s="24">
        <v>0</v>
      </c>
      <c r="S95" s="1" t="s">
        <v>285</v>
      </c>
      <c r="T95" s="52">
        <v>0</v>
      </c>
      <c r="U95" s="53">
        <v>0</v>
      </c>
      <c r="V95" s="1">
        <v>38</v>
      </c>
      <c r="W95" s="1" t="s">
        <v>38</v>
      </c>
      <c r="X95" s="1">
        <v>27</v>
      </c>
      <c r="Y95" s="1">
        <v>7</v>
      </c>
      <c r="Z95" s="25">
        <f t="shared" si="29"/>
        <v>18.421052631578949</v>
      </c>
      <c r="AA95" s="25">
        <f t="shared" si="30"/>
        <v>0.73684210526315796</v>
      </c>
      <c r="AB95" s="1">
        <v>13</v>
      </c>
      <c r="AC95" s="1">
        <v>0</v>
      </c>
      <c r="AD95" s="1">
        <f t="shared" si="31"/>
        <v>780</v>
      </c>
      <c r="AE95" s="1">
        <v>2400</v>
      </c>
      <c r="AF95" s="1">
        <f t="shared" si="32"/>
        <v>1014</v>
      </c>
      <c r="AG95" s="1">
        <f t="shared" si="33"/>
        <v>16.899999999999999</v>
      </c>
      <c r="AH95" s="24">
        <v>0</v>
      </c>
      <c r="AI95" s="24">
        <v>0</v>
      </c>
      <c r="AJ95" s="1">
        <f t="shared" si="34"/>
        <v>0</v>
      </c>
      <c r="AK95" s="25">
        <v>0</v>
      </c>
      <c r="AL95" s="25">
        <f t="shared" si="36"/>
        <v>0</v>
      </c>
      <c r="AM95" s="17">
        <f t="shared" si="37"/>
        <v>48.421052631578945</v>
      </c>
      <c r="AN95" s="17">
        <f t="shared" si="38"/>
        <v>1.9368421052631579</v>
      </c>
      <c r="AO95" s="50" t="str">
        <f t="shared" si="39"/>
        <v>NO IDONEO</v>
      </c>
    </row>
    <row r="96" spans="1:41">
      <c r="A96" s="46">
        <v>91</v>
      </c>
      <c r="B96" s="47">
        <v>329</v>
      </c>
      <c r="C96" s="48" t="s">
        <v>695</v>
      </c>
      <c r="D96" s="49">
        <v>1804927448</v>
      </c>
      <c r="E96" s="1">
        <v>40</v>
      </c>
      <c r="F96" s="1" t="s">
        <v>36</v>
      </c>
      <c r="G96" s="1">
        <f t="shared" si="21"/>
        <v>28</v>
      </c>
      <c r="H96" s="1">
        <v>23</v>
      </c>
      <c r="I96" s="25">
        <f t="shared" si="22"/>
        <v>57.5</v>
      </c>
      <c r="J96" s="25">
        <f t="shared" si="23"/>
        <v>2.2999999999999998</v>
      </c>
      <c r="K96" s="1">
        <v>4</v>
      </c>
      <c r="L96" s="1">
        <v>48</v>
      </c>
      <c r="M96" s="1">
        <f t="shared" si="24"/>
        <v>288</v>
      </c>
      <c r="N96" s="1" t="s">
        <v>37</v>
      </c>
      <c r="O96" s="1">
        <f t="shared" si="25"/>
        <v>374.4</v>
      </c>
      <c r="P96" s="1">
        <f t="shared" si="26"/>
        <v>6.2399999999999993</v>
      </c>
      <c r="Q96" s="24">
        <v>5</v>
      </c>
      <c r="R96" s="24">
        <v>13</v>
      </c>
      <c r="S96" s="1">
        <f t="shared" si="27"/>
        <v>313</v>
      </c>
      <c r="T96" s="25">
        <f t="shared" si="40"/>
        <v>136.97916666666666</v>
      </c>
      <c r="U96" s="25">
        <f t="shared" si="28"/>
        <v>5.479166666666667</v>
      </c>
      <c r="V96" s="1">
        <v>38</v>
      </c>
      <c r="W96" s="1" t="s">
        <v>38</v>
      </c>
      <c r="X96" s="1">
        <v>27</v>
      </c>
      <c r="Y96" s="1">
        <v>12</v>
      </c>
      <c r="Z96" s="25">
        <f t="shared" si="29"/>
        <v>31.578947368421051</v>
      </c>
      <c r="AA96" s="25">
        <f t="shared" si="30"/>
        <v>1.263157894736842</v>
      </c>
      <c r="AB96" s="1">
        <v>13</v>
      </c>
      <c r="AC96" s="1">
        <v>0</v>
      </c>
      <c r="AD96" s="1">
        <f t="shared" si="31"/>
        <v>780</v>
      </c>
      <c r="AE96" s="1">
        <v>2400</v>
      </c>
      <c r="AF96" s="1">
        <f t="shared" si="32"/>
        <v>1014</v>
      </c>
      <c r="AG96" s="1">
        <f t="shared" si="33"/>
        <v>16.899999999999999</v>
      </c>
      <c r="AH96" s="24">
        <v>16</v>
      </c>
      <c r="AI96" s="24">
        <v>55</v>
      </c>
      <c r="AJ96" s="1">
        <f t="shared" si="34"/>
        <v>1015</v>
      </c>
      <c r="AK96" s="25">
        <f t="shared" si="35"/>
        <v>104.80769230769232</v>
      </c>
      <c r="AL96" s="25">
        <f t="shared" si="36"/>
        <v>4.1923076923076925</v>
      </c>
      <c r="AM96" s="17">
        <f t="shared" si="37"/>
        <v>330.86580634278005</v>
      </c>
      <c r="AN96" s="17">
        <f t="shared" si="38"/>
        <v>13.234632253711201</v>
      </c>
      <c r="AO96" s="50" t="str">
        <f t="shared" si="39"/>
        <v>NO IDONEO</v>
      </c>
    </row>
    <row r="97" spans="1:41">
      <c r="A97" s="46">
        <v>92</v>
      </c>
      <c r="B97" s="47">
        <v>1767</v>
      </c>
      <c r="C97" s="48" t="s">
        <v>696</v>
      </c>
      <c r="D97" s="47">
        <v>1105689069</v>
      </c>
      <c r="E97" s="1">
        <v>40</v>
      </c>
      <c r="F97" s="1" t="s">
        <v>36</v>
      </c>
      <c r="G97" s="1">
        <f t="shared" si="21"/>
        <v>28</v>
      </c>
      <c r="H97" s="1">
        <v>4</v>
      </c>
      <c r="I97" s="25">
        <f t="shared" si="22"/>
        <v>10</v>
      </c>
      <c r="J97" s="25">
        <f t="shared" si="23"/>
        <v>0.4</v>
      </c>
      <c r="K97" s="1">
        <v>4</v>
      </c>
      <c r="L97" s="1">
        <v>48</v>
      </c>
      <c r="M97" s="1">
        <f t="shared" si="24"/>
        <v>288</v>
      </c>
      <c r="N97" s="1" t="s">
        <v>37</v>
      </c>
      <c r="O97" s="1">
        <f t="shared" si="25"/>
        <v>374.4</v>
      </c>
      <c r="P97" s="1">
        <f t="shared" si="26"/>
        <v>6.2399999999999993</v>
      </c>
      <c r="Q97" s="24">
        <v>0</v>
      </c>
      <c r="R97" s="24">
        <v>0</v>
      </c>
      <c r="S97" s="1">
        <f t="shared" si="27"/>
        <v>0</v>
      </c>
      <c r="T97" s="25">
        <v>0</v>
      </c>
      <c r="U97" s="25">
        <f t="shared" si="28"/>
        <v>0</v>
      </c>
      <c r="V97" s="1">
        <v>38</v>
      </c>
      <c r="W97" s="1" t="s">
        <v>38</v>
      </c>
      <c r="X97" s="1">
        <v>27</v>
      </c>
      <c r="Y97" s="1">
        <v>4</v>
      </c>
      <c r="Z97" s="25">
        <f t="shared" si="29"/>
        <v>10.526315789473685</v>
      </c>
      <c r="AA97" s="25">
        <f t="shared" si="30"/>
        <v>0.4210526315789474</v>
      </c>
      <c r="AB97" s="1">
        <v>13</v>
      </c>
      <c r="AC97" s="1">
        <v>0</v>
      </c>
      <c r="AD97" s="1">
        <f t="shared" si="31"/>
        <v>780</v>
      </c>
      <c r="AE97" s="1">
        <v>2400</v>
      </c>
      <c r="AF97" s="1">
        <f t="shared" si="32"/>
        <v>1014</v>
      </c>
      <c r="AG97" s="1">
        <f t="shared" si="33"/>
        <v>16.899999999999999</v>
      </c>
      <c r="AH97" s="24">
        <v>0</v>
      </c>
      <c r="AI97" s="24">
        <v>0</v>
      </c>
      <c r="AJ97" s="1">
        <f t="shared" si="34"/>
        <v>0</v>
      </c>
      <c r="AK97" s="25">
        <v>0</v>
      </c>
      <c r="AL97" s="25">
        <f t="shared" si="36"/>
        <v>0</v>
      </c>
      <c r="AM97" s="17">
        <f t="shared" si="37"/>
        <v>20.526315789473685</v>
      </c>
      <c r="AN97" s="17">
        <f t="shared" si="38"/>
        <v>0.82105263157894748</v>
      </c>
      <c r="AO97" s="50" t="str">
        <f t="shared" si="39"/>
        <v>NO IDONEO</v>
      </c>
    </row>
    <row r="98" spans="1:41">
      <c r="A98" s="46">
        <v>93</v>
      </c>
      <c r="B98" s="47">
        <v>213</v>
      </c>
      <c r="C98" s="48" t="s">
        <v>697</v>
      </c>
      <c r="D98" s="49">
        <v>1105668345</v>
      </c>
      <c r="E98" s="1">
        <v>40</v>
      </c>
      <c r="F98" s="1" t="s">
        <v>36</v>
      </c>
      <c r="G98" s="1">
        <f t="shared" si="21"/>
        <v>28</v>
      </c>
      <c r="H98" s="1">
        <v>15</v>
      </c>
      <c r="I98" s="25">
        <f t="shared" si="22"/>
        <v>37.5</v>
      </c>
      <c r="J98" s="25">
        <f t="shared" si="23"/>
        <v>1.5</v>
      </c>
      <c r="K98" s="1">
        <v>4</v>
      </c>
      <c r="L98" s="1">
        <v>48</v>
      </c>
      <c r="M98" s="1">
        <f t="shared" si="24"/>
        <v>288</v>
      </c>
      <c r="N98" s="1" t="s">
        <v>37</v>
      </c>
      <c r="O98" s="1">
        <f t="shared" si="25"/>
        <v>374.4</v>
      </c>
      <c r="P98" s="1">
        <f t="shared" si="26"/>
        <v>6.2399999999999993</v>
      </c>
      <c r="Q98" s="24">
        <v>0</v>
      </c>
      <c r="R98" s="24">
        <v>0</v>
      </c>
      <c r="S98" s="1">
        <f t="shared" si="27"/>
        <v>0</v>
      </c>
      <c r="T98" s="25">
        <v>0</v>
      </c>
      <c r="U98" s="25">
        <f t="shared" si="28"/>
        <v>0</v>
      </c>
      <c r="V98" s="1">
        <v>38</v>
      </c>
      <c r="W98" s="1" t="s">
        <v>38</v>
      </c>
      <c r="X98" s="1">
        <v>27</v>
      </c>
      <c r="Y98" s="1">
        <v>1</v>
      </c>
      <c r="Z98" s="25">
        <f t="shared" si="29"/>
        <v>2.6315789473684212</v>
      </c>
      <c r="AA98" s="25">
        <f t="shared" si="30"/>
        <v>0.10526315789473685</v>
      </c>
      <c r="AB98" s="1">
        <v>13</v>
      </c>
      <c r="AC98" s="1">
        <v>0</v>
      </c>
      <c r="AD98" s="1">
        <f t="shared" si="31"/>
        <v>780</v>
      </c>
      <c r="AE98" s="1">
        <v>2400</v>
      </c>
      <c r="AF98" s="1">
        <f t="shared" si="32"/>
        <v>1014</v>
      </c>
      <c r="AG98" s="1">
        <f t="shared" si="33"/>
        <v>16.899999999999999</v>
      </c>
      <c r="AH98" s="24">
        <v>13</v>
      </c>
      <c r="AI98" s="24">
        <v>0</v>
      </c>
      <c r="AJ98" s="1">
        <f t="shared" si="34"/>
        <v>780</v>
      </c>
      <c r="AK98" s="25">
        <f t="shared" si="35"/>
        <v>150</v>
      </c>
      <c r="AL98" s="25">
        <f t="shared" si="36"/>
        <v>6</v>
      </c>
      <c r="AM98" s="17">
        <f t="shared" si="37"/>
        <v>190.13157894736844</v>
      </c>
      <c r="AN98" s="17">
        <f t="shared" si="38"/>
        <v>7.6052631578947372</v>
      </c>
      <c r="AO98" s="50" t="str">
        <f t="shared" si="39"/>
        <v>NO IDONEO</v>
      </c>
    </row>
    <row r="99" spans="1:41">
      <c r="A99" s="46">
        <v>94</v>
      </c>
      <c r="B99" s="47">
        <v>102</v>
      </c>
      <c r="C99" s="48" t="s">
        <v>698</v>
      </c>
      <c r="D99" s="47">
        <v>1105258154</v>
      </c>
      <c r="E99" s="1">
        <v>40</v>
      </c>
      <c r="F99" s="1" t="s">
        <v>36</v>
      </c>
      <c r="G99" s="1">
        <f t="shared" si="21"/>
        <v>28</v>
      </c>
      <c r="H99" s="1">
        <v>8</v>
      </c>
      <c r="I99" s="25">
        <f t="shared" si="22"/>
        <v>20</v>
      </c>
      <c r="J99" s="25">
        <f t="shared" si="23"/>
        <v>0.8</v>
      </c>
      <c r="K99" s="1">
        <v>4</v>
      </c>
      <c r="L99" s="1">
        <v>48</v>
      </c>
      <c r="M99" s="1">
        <f t="shared" si="24"/>
        <v>288</v>
      </c>
      <c r="N99" s="1" t="s">
        <v>37</v>
      </c>
      <c r="O99" s="1">
        <f t="shared" si="25"/>
        <v>374.4</v>
      </c>
      <c r="P99" s="1">
        <f t="shared" si="26"/>
        <v>6.2399999999999993</v>
      </c>
      <c r="Q99" s="24">
        <v>0</v>
      </c>
      <c r="R99" s="24">
        <v>0</v>
      </c>
      <c r="S99" s="1" t="s">
        <v>285</v>
      </c>
      <c r="T99" s="52">
        <v>0</v>
      </c>
      <c r="U99" s="53">
        <v>0</v>
      </c>
      <c r="V99" s="1">
        <v>38</v>
      </c>
      <c r="W99" s="1" t="s">
        <v>38</v>
      </c>
      <c r="X99" s="1">
        <v>27</v>
      </c>
      <c r="Y99" s="1">
        <v>25</v>
      </c>
      <c r="Z99" s="25">
        <f t="shared" si="29"/>
        <v>65.78947368421052</v>
      </c>
      <c r="AA99" s="25">
        <f t="shared" si="30"/>
        <v>2.6315789473684208</v>
      </c>
      <c r="AB99" s="1">
        <v>13</v>
      </c>
      <c r="AC99" s="1">
        <v>0</v>
      </c>
      <c r="AD99" s="1">
        <f t="shared" si="31"/>
        <v>780</v>
      </c>
      <c r="AE99" s="1">
        <v>2400</v>
      </c>
      <c r="AF99" s="1">
        <f t="shared" si="32"/>
        <v>1014</v>
      </c>
      <c r="AG99" s="1">
        <f t="shared" si="33"/>
        <v>16.899999999999999</v>
      </c>
      <c r="AH99" s="24">
        <v>16</v>
      </c>
      <c r="AI99" s="24">
        <v>1</v>
      </c>
      <c r="AJ99" s="1">
        <f t="shared" si="34"/>
        <v>961</v>
      </c>
      <c r="AK99" s="25">
        <f t="shared" si="35"/>
        <v>115.19230769230768</v>
      </c>
      <c r="AL99" s="25">
        <f t="shared" si="36"/>
        <v>4.6076923076923073</v>
      </c>
      <c r="AM99" s="17">
        <f t="shared" si="37"/>
        <v>200.9817813765182</v>
      </c>
      <c r="AN99" s="17">
        <f t="shared" si="38"/>
        <v>8.0392712550607293</v>
      </c>
      <c r="AO99" s="50" t="str">
        <f t="shared" si="39"/>
        <v>NO IDONEO</v>
      </c>
    </row>
    <row r="100" spans="1:41">
      <c r="A100" s="46">
        <v>95</v>
      </c>
      <c r="B100" s="47">
        <v>573</v>
      </c>
      <c r="C100" s="48" t="s">
        <v>699</v>
      </c>
      <c r="D100" s="47">
        <v>1105256992</v>
      </c>
      <c r="E100" s="1">
        <v>40</v>
      </c>
      <c r="F100" s="1" t="s">
        <v>36</v>
      </c>
      <c r="G100" s="1">
        <f t="shared" si="21"/>
        <v>28</v>
      </c>
      <c r="H100" s="1">
        <v>40</v>
      </c>
      <c r="I100" s="25">
        <f t="shared" si="22"/>
        <v>100</v>
      </c>
      <c r="J100" s="25">
        <f t="shared" si="23"/>
        <v>4</v>
      </c>
      <c r="K100" s="1">
        <v>4</v>
      </c>
      <c r="L100" s="1">
        <v>48</v>
      </c>
      <c r="M100" s="1">
        <f t="shared" si="24"/>
        <v>288</v>
      </c>
      <c r="N100" s="1" t="s">
        <v>37</v>
      </c>
      <c r="O100" s="1">
        <f t="shared" si="25"/>
        <v>374.4</v>
      </c>
      <c r="P100" s="1">
        <f t="shared" si="26"/>
        <v>6.2399999999999993</v>
      </c>
      <c r="Q100" s="24">
        <v>5</v>
      </c>
      <c r="R100" s="24">
        <v>20</v>
      </c>
      <c r="S100" s="1">
        <f t="shared" si="27"/>
        <v>320</v>
      </c>
      <c r="T100" s="25">
        <f t="shared" si="40"/>
        <v>133.33333333333334</v>
      </c>
      <c r="U100" s="25">
        <f t="shared" si="28"/>
        <v>5.333333333333333</v>
      </c>
      <c r="V100" s="1">
        <v>38</v>
      </c>
      <c r="W100" s="1" t="s">
        <v>38</v>
      </c>
      <c r="X100" s="1">
        <v>27</v>
      </c>
      <c r="Y100" s="1">
        <v>25</v>
      </c>
      <c r="Z100" s="25">
        <f t="shared" si="29"/>
        <v>65.78947368421052</v>
      </c>
      <c r="AA100" s="25">
        <f t="shared" si="30"/>
        <v>2.6315789473684208</v>
      </c>
      <c r="AB100" s="1">
        <v>13</v>
      </c>
      <c r="AC100" s="1">
        <v>0</v>
      </c>
      <c r="AD100" s="1">
        <f t="shared" si="31"/>
        <v>780</v>
      </c>
      <c r="AE100" s="1">
        <v>2400</v>
      </c>
      <c r="AF100" s="1">
        <f t="shared" si="32"/>
        <v>1014</v>
      </c>
      <c r="AG100" s="1">
        <f t="shared" si="33"/>
        <v>16.899999999999999</v>
      </c>
      <c r="AH100" s="24">
        <v>15</v>
      </c>
      <c r="AI100" s="24">
        <v>26</v>
      </c>
      <c r="AJ100" s="1">
        <f t="shared" si="34"/>
        <v>926</v>
      </c>
      <c r="AK100" s="25">
        <f t="shared" si="35"/>
        <v>121.92307692307693</v>
      </c>
      <c r="AL100" s="25">
        <f t="shared" si="36"/>
        <v>4.8769230769230774</v>
      </c>
      <c r="AM100" s="17">
        <f t="shared" si="37"/>
        <v>421.0458839406208</v>
      </c>
      <c r="AN100" s="17">
        <f t="shared" si="38"/>
        <v>16.841835357624831</v>
      </c>
      <c r="AO100" s="50" t="str">
        <f t="shared" si="39"/>
        <v>IDONEO</v>
      </c>
    </row>
    <row r="101" spans="1:41">
      <c r="A101" s="46">
        <v>96</v>
      </c>
      <c r="B101" s="47">
        <v>961</v>
      </c>
      <c r="C101" s="48" t="s">
        <v>700</v>
      </c>
      <c r="D101" s="47">
        <v>1150040333</v>
      </c>
      <c r="E101" s="1">
        <v>40</v>
      </c>
      <c r="F101" s="1" t="s">
        <v>36</v>
      </c>
      <c r="G101" s="1">
        <f t="shared" si="21"/>
        <v>28</v>
      </c>
      <c r="H101" s="1">
        <v>8</v>
      </c>
      <c r="I101" s="25">
        <f t="shared" si="22"/>
        <v>20</v>
      </c>
      <c r="J101" s="25">
        <f t="shared" si="23"/>
        <v>0.8</v>
      </c>
      <c r="K101" s="1">
        <v>4</v>
      </c>
      <c r="L101" s="1">
        <v>48</v>
      </c>
      <c r="M101" s="1">
        <f t="shared" si="24"/>
        <v>288</v>
      </c>
      <c r="N101" s="1" t="s">
        <v>37</v>
      </c>
      <c r="O101" s="1">
        <f t="shared" si="25"/>
        <v>374.4</v>
      </c>
      <c r="P101" s="1">
        <f t="shared" si="26"/>
        <v>6.2399999999999993</v>
      </c>
      <c r="Q101" s="24">
        <v>0</v>
      </c>
      <c r="R101" s="24">
        <v>0</v>
      </c>
      <c r="S101" s="1">
        <f t="shared" si="27"/>
        <v>0</v>
      </c>
      <c r="T101" s="25">
        <v>0</v>
      </c>
      <c r="U101" s="25">
        <f t="shared" si="28"/>
        <v>0</v>
      </c>
      <c r="V101" s="1">
        <v>38</v>
      </c>
      <c r="W101" s="1" t="s">
        <v>38</v>
      </c>
      <c r="X101" s="1">
        <v>27</v>
      </c>
      <c r="Y101" s="1">
        <v>15</v>
      </c>
      <c r="Z101" s="25">
        <f t="shared" si="29"/>
        <v>39.473684210526315</v>
      </c>
      <c r="AA101" s="25">
        <f t="shared" si="30"/>
        <v>1.5789473684210527</v>
      </c>
      <c r="AB101" s="1">
        <v>13</v>
      </c>
      <c r="AC101" s="1">
        <v>0</v>
      </c>
      <c r="AD101" s="1">
        <f t="shared" si="31"/>
        <v>780</v>
      </c>
      <c r="AE101" s="1">
        <v>2400</v>
      </c>
      <c r="AF101" s="1">
        <f t="shared" si="32"/>
        <v>1014</v>
      </c>
      <c r="AG101" s="1">
        <f t="shared" si="33"/>
        <v>16.899999999999999</v>
      </c>
      <c r="AH101" s="24">
        <v>13</v>
      </c>
      <c r="AI101" s="24">
        <v>0</v>
      </c>
      <c r="AJ101" s="1">
        <f t="shared" si="34"/>
        <v>780</v>
      </c>
      <c r="AK101" s="25">
        <f t="shared" si="35"/>
        <v>150</v>
      </c>
      <c r="AL101" s="25">
        <f t="shared" si="36"/>
        <v>6</v>
      </c>
      <c r="AM101" s="17">
        <f t="shared" si="37"/>
        <v>209.4736842105263</v>
      </c>
      <c r="AN101" s="17">
        <f t="shared" si="38"/>
        <v>8.378947368421052</v>
      </c>
      <c r="AO101" s="50" t="str">
        <f t="shared" si="39"/>
        <v>NO IDONEO</v>
      </c>
    </row>
    <row r="102" spans="1:41">
      <c r="A102" s="46">
        <v>97</v>
      </c>
      <c r="B102" s="47">
        <v>1224</v>
      </c>
      <c r="C102" s="48" t="s">
        <v>701</v>
      </c>
      <c r="D102" s="49" t="s">
        <v>702</v>
      </c>
      <c r="E102" s="1">
        <v>40</v>
      </c>
      <c r="F102" s="1" t="s">
        <v>36</v>
      </c>
      <c r="G102" s="1">
        <f t="shared" si="21"/>
        <v>28</v>
      </c>
      <c r="H102" s="1">
        <v>4</v>
      </c>
      <c r="I102" s="25">
        <f t="shared" si="22"/>
        <v>10</v>
      </c>
      <c r="J102" s="25">
        <f t="shared" si="23"/>
        <v>0.4</v>
      </c>
      <c r="K102" s="1">
        <v>4</v>
      </c>
      <c r="L102" s="1">
        <v>48</v>
      </c>
      <c r="M102" s="1">
        <f t="shared" si="24"/>
        <v>288</v>
      </c>
      <c r="N102" s="1" t="s">
        <v>37</v>
      </c>
      <c r="O102" s="1">
        <f t="shared" si="25"/>
        <v>374.4</v>
      </c>
      <c r="P102" s="1">
        <f t="shared" si="26"/>
        <v>6.2399999999999993</v>
      </c>
      <c r="Q102" s="24">
        <v>0</v>
      </c>
      <c r="R102" s="24">
        <v>0</v>
      </c>
      <c r="S102" s="1">
        <f t="shared" si="27"/>
        <v>0</v>
      </c>
      <c r="T102" s="25">
        <v>0</v>
      </c>
      <c r="U102" s="25">
        <f t="shared" si="28"/>
        <v>0</v>
      </c>
      <c r="V102" s="1">
        <v>38</v>
      </c>
      <c r="W102" s="1" t="s">
        <v>38</v>
      </c>
      <c r="X102" s="1">
        <v>27</v>
      </c>
      <c r="Y102" s="1">
        <v>7</v>
      </c>
      <c r="Z102" s="25">
        <f t="shared" si="29"/>
        <v>18.421052631578949</v>
      </c>
      <c r="AA102" s="25">
        <f t="shared" si="30"/>
        <v>0.73684210526315796</v>
      </c>
      <c r="AB102" s="1">
        <v>13</v>
      </c>
      <c r="AC102" s="1">
        <v>0</v>
      </c>
      <c r="AD102" s="1">
        <f t="shared" si="31"/>
        <v>780</v>
      </c>
      <c r="AE102" s="1">
        <v>2400</v>
      </c>
      <c r="AF102" s="1">
        <f t="shared" si="32"/>
        <v>1014</v>
      </c>
      <c r="AG102" s="1">
        <f t="shared" si="33"/>
        <v>16.899999999999999</v>
      </c>
      <c r="AH102" s="24">
        <v>13</v>
      </c>
      <c r="AI102" s="24">
        <v>0</v>
      </c>
      <c r="AJ102" s="1">
        <f t="shared" si="34"/>
        <v>780</v>
      </c>
      <c r="AK102" s="25">
        <f t="shared" si="35"/>
        <v>150</v>
      </c>
      <c r="AL102" s="25">
        <f t="shared" si="36"/>
        <v>6</v>
      </c>
      <c r="AM102" s="17">
        <f t="shared" si="37"/>
        <v>178.42105263157896</v>
      </c>
      <c r="AN102" s="17">
        <f t="shared" si="38"/>
        <v>7.1368421052631579</v>
      </c>
      <c r="AO102" s="50" t="str">
        <f t="shared" si="39"/>
        <v>NO IDONEO</v>
      </c>
    </row>
    <row r="103" spans="1:41">
      <c r="A103" s="46">
        <v>98</v>
      </c>
      <c r="B103" s="47">
        <v>881</v>
      </c>
      <c r="C103" s="48" t="s">
        <v>703</v>
      </c>
      <c r="D103" s="47">
        <v>1105163222</v>
      </c>
      <c r="E103" s="1">
        <v>40</v>
      </c>
      <c r="F103" s="1" t="s">
        <v>36</v>
      </c>
      <c r="G103" s="1">
        <f t="shared" si="21"/>
        <v>28</v>
      </c>
      <c r="H103" s="1">
        <v>15</v>
      </c>
      <c r="I103" s="25">
        <f t="shared" si="22"/>
        <v>37.5</v>
      </c>
      <c r="J103" s="25">
        <f t="shared" si="23"/>
        <v>1.5</v>
      </c>
      <c r="K103" s="1">
        <v>4</v>
      </c>
      <c r="L103" s="1">
        <v>48</v>
      </c>
      <c r="M103" s="1">
        <f t="shared" si="24"/>
        <v>288</v>
      </c>
      <c r="N103" s="1" t="s">
        <v>37</v>
      </c>
      <c r="O103" s="1">
        <f t="shared" si="25"/>
        <v>374.4</v>
      </c>
      <c r="P103" s="1">
        <f t="shared" si="26"/>
        <v>6.2399999999999993</v>
      </c>
      <c r="Q103" s="24">
        <v>0</v>
      </c>
      <c r="R103" s="24">
        <v>0</v>
      </c>
      <c r="S103" s="1" t="s">
        <v>285</v>
      </c>
      <c r="T103" s="52">
        <v>0</v>
      </c>
      <c r="U103" s="53">
        <v>0</v>
      </c>
      <c r="V103" s="1">
        <v>38</v>
      </c>
      <c r="W103" s="1" t="s">
        <v>38</v>
      </c>
      <c r="X103" s="1">
        <v>27</v>
      </c>
      <c r="Y103" s="1">
        <v>18</v>
      </c>
      <c r="Z103" s="25">
        <f t="shared" si="29"/>
        <v>47.368421052631582</v>
      </c>
      <c r="AA103" s="25">
        <f t="shared" si="30"/>
        <v>1.8947368421052633</v>
      </c>
      <c r="AB103" s="1">
        <v>13</v>
      </c>
      <c r="AC103" s="1">
        <v>0</v>
      </c>
      <c r="AD103" s="1">
        <f t="shared" si="31"/>
        <v>780</v>
      </c>
      <c r="AE103" s="1">
        <v>2400</v>
      </c>
      <c r="AF103" s="1">
        <f t="shared" si="32"/>
        <v>1014</v>
      </c>
      <c r="AG103" s="1">
        <f t="shared" si="33"/>
        <v>16.899999999999999</v>
      </c>
      <c r="AH103" s="24">
        <v>21</v>
      </c>
      <c r="AI103" s="24">
        <v>0.5</v>
      </c>
      <c r="AJ103" s="1">
        <f t="shared" si="34"/>
        <v>1260.5</v>
      </c>
      <c r="AK103" s="25">
        <f t="shared" si="35"/>
        <v>57.59615384615384</v>
      </c>
      <c r="AL103" s="25">
        <f t="shared" si="36"/>
        <v>2.3038461538461537</v>
      </c>
      <c r="AM103" s="17">
        <f t="shared" si="37"/>
        <v>142.46457489878543</v>
      </c>
      <c r="AN103" s="17">
        <f t="shared" si="38"/>
        <v>5.6985829959514174</v>
      </c>
      <c r="AO103" s="50" t="str">
        <f t="shared" si="39"/>
        <v>NO IDONEO</v>
      </c>
    </row>
    <row r="104" spans="1:41">
      <c r="A104" s="46">
        <v>99</v>
      </c>
      <c r="B104" s="47">
        <v>818</v>
      </c>
      <c r="C104" s="48" t="s">
        <v>704</v>
      </c>
      <c r="D104" s="47">
        <v>1105163248</v>
      </c>
      <c r="E104" s="1">
        <v>40</v>
      </c>
      <c r="F104" s="1" t="s">
        <v>36</v>
      </c>
      <c r="G104" s="1">
        <f t="shared" si="21"/>
        <v>28</v>
      </c>
      <c r="H104" s="1">
        <v>12</v>
      </c>
      <c r="I104" s="25">
        <f t="shared" si="22"/>
        <v>30</v>
      </c>
      <c r="J104" s="25">
        <f t="shared" si="23"/>
        <v>1.2</v>
      </c>
      <c r="K104" s="1">
        <v>4</v>
      </c>
      <c r="L104" s="1">
        <v>48</v>
      </c>
      <c r="M104" s="1">
        <f t="shared" si="24"/>
        <v>288</v>
      </c>
      <c r="N104" s="1" t="s">
        <v>37</v>
      </c>
      <c r="O104" s="1">
        <f t="shared" si="25"/>
        <v>374.4</v>
      </c>
      <c r="P104" s="1">
        <f t="shared" si="26"/>
        <v>6.2399999999999993</v>
      </c>
      <c r="Q104" s="24">
        <v>0</v>
      </c>
      <c r="R104" s="24">
        <v>0</v>
      </c>
      <c r="S104" s="1">
        <f t="shared" si="27"/>
        <v>0</v>
      </c>
      <c r="T104" s="25">
        <v>0</v>
      </c>
      <c r="U104" s="25">
        <f t="shared" si="28"/>
        <v>0</v>
      </c>
      <c r="V104" s="1">
        <v>38</v>
      </c>
      <c r="W104" s="1" t="s">
        <v>38</v>
      </c>
      <c r="X104" s="1">
        <v>27</v>
      </c>
      <c r="Y104" s="1">
        <v>19</v>
      </c>
      <c r="Z104" s="25">
        <f t="shared" si="29"/>
        <v>50</v>
      </c>
      <c r="AA104" s="25">
        <f t="shared" si="30"/>
        <v>2</v>
      </c>
      <c r="AB104" s="1">
        <v>13</v>
      </c>
      <c r="AC104" s="1">
        <v>0</v>
      </c>
      <c r="AD104" s="1">
        <f t="shared" si="31"/>
        <v>780</v>
      </c>
      <c r="AE104" s="1">
        <v>2400</v>
      </c>
      <c r="AF104" s="1">
        <f t="shared" si="32"/>
        <v>1014</v>
      </c>
      <c r="AG104" s="1">
        <f t="shared" si="33"/>
        <v>16.899999999999999</v>
      </c>
      <c r="AH104" s="24">
        <v>13</v>
      </c>
      <c r="AI104" s="24">
        <v>42</v>
      </c>
      <c r="AJ104" s="1">
        <f t="shared" si="34"/>
        <v>822</v>
      </c>
      <c r="AK104" s="25">
        <f t="shared" si="35"/>
        <v>141.92307692307693</v>
      </c>
      <c r="AL104" s="25">
        <f t="shared" si="36"/>
        <v>5.6769230769230781</v>
      </c>
      <c r="AM104" s="17">
        <f t="shared" si="37"/>
        <v>221.92307692307693</v>
      </c>
      <c r="AN104" s="17">
        <f t="shared" si="38"/>
        <v>8.8769230769230774</v>
      </c>
      <c r="AO104" s="50" t="str">
        <f t="shared" si="39"/>
        <v>NO IDONEO</v>
      </c>
    </row>
    <row r="105" spans="1:41">
      <c r="A105" s="46">
        <v>100</v>
      </c>
      <c r="B105" s="47">
        <v>118</v>
      </c>
      <c r="C105" s="48" t="s">
        <v>705</v>
      </c>
      <c r="D105" s="47">
        <v>1150008199</v>
      </c>
      <c r="E105" s="1">
        <v>40</v>
      </c>
      <c r="F105" s="1" t="s">
        <v>36</v>
      </c>
      <c r="G105" s="1">
        <f t="shared" si="21"/>
        <v>28</v>
      </c>
      <c r="H105" s="1">
        <v>5</v>
      </c>
      <c r="I105" s="25">
        <f t="shared" si="22"/>
        <v>12.5</v>
      </c>
      <c r="J105" s="25">
        <f t="shared" si="23"/>
        <v>0.5</v>
      </c>
      <c r="K105" s="1">
        <v>4</v>
      </c>
      <c r="L105" s="1">
        <v>48</v>
      </c>
      <c r="M105" s="1">
        <f t="shared" si="24"/>
        <v>288</v>
      </c>
      <c r="N105" s="1" t="s">
        <v>37</v>
      </c>
      <c r="O105" s="1">
        <f t="shared" si="25"/>
        <v>374.4</v>
      </c>
      <c r="P105" s="1">
        <f t="shared" si="26"/>
        <v>6.2399999999999993</v>
      </c>
      <c r="Q105" s="24">
        <v>4</v>
      </c>
      <c r="R105" s="24">
        <v>48</v>
      </c>
      <c r="S105" s="1">
        <f t="shared" si="27"/>
        <v>288</v>
      </c>
      <c r="T105" s="25">
        <f t="shared" si="40"/>
        <v>150</v>
      </c>
      <c r="U105" s="25">
        <f t="shared" si="28"/>
        <v>6</v>
      </c>
      <c r="V105" s="1">
        <v>38</v>
      </c>
      <c r="W105" s="1" t="s">
        <v>38</v>
      </c>
      <c r="X105" s="1">
        <v>27</v>
      </c>
      <c r="Y105" s="1">
        <v>5</v>
      </c>
      <c r="Z105" s="25">
        <f t="shared" si="29"/>
        <v>13.157894736842104</v>
      </c>
      <c r="AA105" s="25">
        <f t="shared" si="30"/>
        <v>0.52631578947368418</v>
      </c>
      <c r="AB105" s="1">
        <v>13</v>
      </c>
      <c r="AC105" s="1">
        <v>0</v>
      </c>
      <c r="AD105" s="1">
        <f t="shared" si="31"/>
        <v>780</v>
      </c>
      <c r="AE105" s="1">
        <v>2400</v>
      </c>
      <c r="AF105" s="1">
        <f t="shared" si="32"/>
        <v>1014</v>
      </c>
      <c r="AG105" s="1">
        <f t="shared" si="33"/>
        <v>16.899999999999999</v>
      </c>
      <c r="AH105" s="24">
        <v>13</v>
      </c>
      <c r="AI105" s="24">
        <v>0</v>
      </c>
      <c r="AJ105" s="1">
        <f t="shared" si="34"/>
        <v>780</v>
      </c>
      <c r="AK105" s="25">
        <f t="shared" si="35"/>
        <v>150</v>
      </c>
      <c r="AL105" s="25">
        <f t="shared" si="36"/>
        <v>6</v>
      </c>
      <c r="AM105" s="17">
        <f t="shared" si="37"/>
        <v>325.65789473684208</v>
      </c>
      <c r="AN105" s="17">
        <f t="shared" si="38"/>
        <v>13.026315789473685</v>
      </c>
      <c r="AO105" s="50" t="str">
        <f t="shared" si="39"/>
        <v>NO IDONEO</v>
      </c>
    </row>
    <row r="106" spans="1:41">
      <c r="A106" s="46">
        <v>101</v>
      </c>
      <c r="B106" s="47">
        <v>993</v>
      </c>
      <c r="C106" s="48" t="s">
        <v>706</v>
      </c>
      <c r="D106" s="47">
        <v>1105227795</v>
      </c>
      <c r="E106" s="1">
        <v>40</v>
      </c>
      <c r="F106" s="1" t="s">
        <v>36</v>
      </c>
      <c r="G106" s="1">
        <f t="shared" si="21"/>
        <v>28</v>
      </c>
      <c r="H106" s="1">
        <v>12</v>
      </c>
      <c r="I106" s="25">
        <f t="shared" si="22"/>
        <v>30</v>
      </c>
      <c r="J106" s="25">
        <f t="shared" si="23"/>
        <v>1.2</v>
      </c>
      <c r="K106" s="1">
        <v>4</v>
      </c>
      <c r="L106" s="1">
        <v>48</v>
      </c>
      <c r="M106" s="1">
        <f t="shared" si="24"/>
        <v>288</v>
      </c>
      <c r="N106" s="1" t="s">
        <v>37</v>
      </c>
      <c r="O106" s="1">
        <f t="shared" si="25"/>
        <v>374.4</v>
      </c>
      <c r="P106" s="1">
        <f t="shared" si="26"/>
        <v>6.2399999999999993</v>
      </c>
      <c r="Q106" s="24">
        <v>0</v>
      </c>
      <c r="R106" s="24">
        <v>0</v>
      </c>
      <c r="S106" s="1">
        <f t="shared" si="27"/>
        <v>0</v>
      </c>
      <c r="T106" s="25">
        <v>0</v>
      </c>
      <c r="U106" s="25">
        <f t="shared" si="28"/>
        <v>0</v>
      </c>
      <c r="V106" s="1">
        <v>38</v>
      </c>
      <c r="W106" s="1" t="s">
        <v>38</v>
      </c>
      <c r="X106" s="1">
        <v>27</v>
      </c>
      <c r="Y106" s="1">
        <v>4</v>
      </c>
      <c r="Z106" s="25">
        <f t="shared" si="29"/>
        <v>10.526315789473685</v>
      </c>
      <c r="AA106" s="25">
        <f t="shared" si="30"/>
        <v>0.4210526315789474</v>
      </c>
      <c r="AB106" s="1">
        <v>13</v>
      </c>
      <c r="AC106" s="1">
        <v>0</v>
      </c>
      <c r="AD106" s="1">
        <f t="shared" si="31"/>
        <v>780</v>
      </c>
      <c r="AE106" s="1">
        <v>2400</v>
      </c>
      <c r="AF106" s="1">
        <f t="shared" si="32"/>
        <v>1014</v>
      </c>
      <c r="AG106" s="1">
        <f t="shared" si="33"/>
        <v>16.899999999999999</v>
      </c>
      <c r="AH106" s="24">
        <v>18</v>
      </c>
      <c r="AI106" s="24">
        <v>35</v>
      </c>
      <c r="AJ106" s="1">
        <f t="shared" si="34"/>
        <v>1115</v>
      </c>
      <c r="AK106" s="25">
        <f t="shared" si="35"/>
        <v>85.576923076923066</v>
      </c>
      <c r="AL106" s="25">
        <f t="shared" si="36"/>
        <v>3.4230769230769225</v>
      </c>
      <c r="AM106" s="17">
        <f t="shared" si="37"/>
        <v>126.10323886639675</v>
      </c>
      <c r="AN106" s="17">
        <f t="shared" si="38"/>
        <v>5.0441295546558695</v>
      </c>
      <c r="AO106" s="50" t="str">
        <f t="shared" si="39"/>
        <v>NO IDONEO</v>
      </c>
    </row>
    <row r="107" spans="1:41">
      <c r="A107" s="46">
        <v>102</v>
      </c>
      <c r="B107" s="47">
        <v>970</v>
      </c>
      <c r="C107" s="48" t="s">
        <v>707</v>
      </c>
      <c r="D107" s="47">
        <v>1103653919</v>
      </c>
      <c r="E107" s="1">
        <v>40</v>
      </c>
      <c r="F107" s="1" t="s">
        <v>36</v>
      </c>
      <c r="G107" s="1">
        <f t="shared" si="21"/>
        <v>28</v>
      </c>
      <c r="H107" s="1">
        <v>16</v>
      </c>
      <c r="I107" s="25">
        <f t="shared" si="22"/>
        <v>40</v>
      </c>
      <c r="J107" s="25">
        <f t="shared" si="23"/>
        <v>1.6</v>
      </c>
      <c r="K107" s="1">
        <v>4</v>
      </c>
      <c r="L107" s="1">
        <v>48</v>
      </c>
      <c r="M107" s="1">
        <f t="shared" si="24"/>
        <v>288</v>
      </c>
      <c r="N107" s="1" t="s">
        <v>37</v>
      </c>
      <c r="O107" s="1">
        <f t="shared" si="25"/>
        <v>374.4</v>
      </c>
      <c r="P107" s="1">
        <f t="shared" si="26"/>
        <v>6.2399999999999993</v>
      </c>
      <c r="Q107" s="24">
        <v>4</v>
      </c>
      <c r="R107" s="24">
        <v>48</v>
      </c>
      <c r="S107" s="1">
        <f t="shared" si="27"/>
        <v>288</v>
      </c>
      <c r="T107" s="25">
        <f t="shared" ref="T107:T124" si="41">150+((150-((S107*150)/M107)))</f>
        <v>150</v>
      </c>
      <c r="U107" s="25">
        <f t="shared" si="28"/>
        <v>6</v>
      </c>
      <c r="V107" s="1">
        <v>38</v>
      </c>
      <c r="W107" s="1" t="s">
        <v>38</v>
      </c>
      <c r="X107" s="1">
        <v>27</v>
      </c>
      <c r="Y107" s="1">
        <v>1</v>
      </c>
      <c r="Z107" s="25">
        <f t="shared" si="29"/>
        <v>2.6315789473684212</v>
      </c>
      <c r="AA107" s="25">
        <f t="shared" si="30"/>
        <v>0.10526315789473685</v>
      </c>
      <c r="AB107" s="1">
        <v>13</v>
      </c>
      <c r="AC107" s="1">
        <v>0</v>
      </c>
      <c r="AD107" s="1">
        <f t="shared" si="31"/>
        <v>780</v>
      </c>
      <c r="AE107" s="1">
        <v>2400</v>
      </c>
      <c r="AF107" s="1">
        <f t="shared" si="32"/>
        <v>1014</v>
      </c>
      <c r="AG107" s="1">
        <f t="shared" si="33"/>
        <v>16.899999999999999</v>
      </c>
      <c r="AH107" s="24">
        <v>15</v>
      </c>
      <c r="AI107" s="24">
        <v>34</v>
      </c>
      <c r="AJ107" s="1">
        <f t="shared" si="34"/>
        <v>934</v>
      </c>
      <c r="AK107" s="25">
        <f t="shared" si="35"/>
        <v>120.38461538461539</v>
      </c>
      <c r="AL107" s="25">
        <f t="shared" si="36"/>
        <v>4.815384615384616</v>
      </c>
      <c r="AM107" s="17">
        <f t="shared" si="37"/>
        <v>313.0161943319838</v>
      </c>
      <c r="AN107" s="17">
        <f t="shared" si="38"/>
        <v>12.520647773279354</v>
      </c>
      <c r="AO107" s="50" t="str">
        <f t="shared" si="39"/>
        <v>NO IDONEO</v>
      </c>
    </row>
    <row r="108" spans="1:41">
      <c r="A108" s="46">
        <v>103</v>
      </c>
      <c r="B108" s="47">
        <v>1162</v>
      </c>
      <c r="C108" s="48" t="s">
        <v>708</v>
      </c>
      <c r="D108" s="49" t="s">
        <v>709</v>
      </c>
      <c r="E108" s="1">
        <v>40</v>
      </c>
      <c r="F108" s="1" t="s">
        <v>36</v>
      </c>
      <c r="G108" s="1">
        <f t="shared" si="21"/>
        <v>28</v>
      </c>
      <c r="H108" s="1">
        <v>17</v>
      </c>
      <c r="I108" s="25">
        <f t="shared" si="22"/>
        <v>42.5</v>
      </c>
      <c r="J108" s="25">
        <f t="shared" si="23"/>
        <v>1.7</v>
      </c>
      <c r="K108" s="1">
        <v>4</v>
      </c>
      <c r="L108" s="1">
        <v>48</v>
      </c>
      <c r="M108" s="1">
        <f t="shared" si="24"/>
        <v>288</v>
      </c>
      <c r="N108" s="1" t="s">
        <v>37</v>
      </c>
      <c r="O108" s="1">
        <f t="shared" si="25"/>
        <v>374.4</v>
      </c>
      <c r="P108" s="1">
        <f t="shared" si="26"/>
        <v>6.2399999999999993</v>
      </c>
      <c r="Q108" s="24">
        <v>0</v>
      </c>
      <c r="R108" s="24">
        <v>0</v>
      </c>
      <c r="S108" s="1">
        <f t="shared" si="27"/>
        <v>0</v>
      </c>
      <c r="T108" s="25">
        <v>0</v>
      </c>
      <c r="U108" s="25">
        <f t="shared" si="28"/>
        <v>0</v>
      </c>
      <c r="V108" s="1">
        <v>38</v>
      </c>
      <c r="W108" s="1" t="s">
        <v>38</v>
      </c>
      <c r="X108" s="1">
        <v>27</v>
      </c>
      <c r="Y108" s="1">
        <v>10</v>
      </c>
      <c r="Z108" s="25">
        <f t="shared" si="29"/>
        <v>26.315789473684209</v>
      </c>
      <c r="AA108" s="25">
        <f t="shared" si="30"/>
        <v>1.0526315789473684</v>
      </c>
      <c r="AB108" s="1">
        <v>13</v>
      </c>
      <c r="AC108" s="1">
        <v>0</v>
      </c>
      <c r="AD108" s="1">
        <f t="shared" si="31"/>
        <v>780</v>
      </c>
      <c r="AE108" s="1">
        <v>2400</v>
      </c>
      <c r="AF108" s="1">
        <f t="shared" si="32"/>
        <v>1014</v>
      </c>
      <c r="AG108" s="1">
        <f t="shared" si="33"/>
        <v>16.899999999999999</v>
      </c>
      <c r="AH108" s="24">
        <v>17</v>
      </c>
      <c r="AI108" s="24">
        <v>41</v>
      </c>
      <c r="AJ108" s="1">
        <f t="shared" si="34"/>
        <v>1061</v>
      </c>
      <c r="AK108" s="25">
        <f t="shared" si="35"/>
        <v>95.961538461538453</v>
      </c>
      <c r="AL108" s="25">
        <f t="shared" si="36"/>
        <v>3.8384615384615381</v>
      </c>
      <c r="AM108" s="17">
        <f t="shared" si="37"/>
        <v>164.77732793522267</v>
      </c>
      <c r="AN108" s="17">
        <f t="shared" si="38"/>
        <v>6.5910931174089065</v>
      </c>
      <c r="AO108" s="50" t="str">
        <f t="shared" si="39"/>
        <v>NO IDONEO</v>
      </c>
    </row>
    <row r="109" spans="1:41">
      <c r="A109" s="46">
        <v>104</v>
      </c>
      <c r="B109" s="47">
        <v>349</v>
      </c>
      <c r="C109" s="48" t="s">
        <v>710</v>
      </c>
      <c r="D109" s="49" t="s">
        <v>711</v>
      </c>
      <c r="E109" s="1">
        <v>40</v>
      </c>
      <c r="F109" s="1" t="s">
        <v>36</v>
      </c>
      <c r="G109" s="1">
        <f t="shared" si="21"/>
        <v>28</v>
      </c>
      <c r="H109" s="1">
        <v>15</v>
      </c>
      <c r="I109" s="25">
        <f t="shared" si="22"/>
        <v>37.5</v>
      </c>
      <c r="J109" s="25">
        <f t="shared" si="23"/>
        <v>1.5</v>
      </c>
      <c r="K109" s="1">
        <v>4</v>
      </c>
      <c r="L109" s="1">
        <v>48</v>
      </c>
      <c r="M109" s="1">
        <f t="shared" si="24"/>
        <v>288</v>
      </c>
      <c r="N109" s="1" t="s">
        <v>37</v>
      </c>
      <c r="O109" s="1">
        <f t="shared" si="25"/>
        <v>374.4</v>
      </c>
      <c r="P109" s="1">
        <f t="shared" si="26"/>
        <v>6.2399999999999993</v>
      </c>
      <c r="Q109" s="24">
        <v>0</v>
      </c>
      <c r="R109" s="24">
        <v>0</v>
      </c>
      <c r="S109" s="1">
        <f t="shared" si="27"/>
        <v>0</v>
      </c>
      <c r="T109" s="25">
        <v>0</v>
      </c>
      <c r="U109" s="25">
        <f t="shared" si="28"/>
        <v>0</v>
      </c>
      <c r="V109" s="1">
        <v>38</v>
      </c>
      <c r="W109" s="1" t="s">
        <v>38</v>
      </c>
      <c r="X109" s="1">
        <v>27</v>
      </c>
      <c r="Y109" s="1">
        <v>7</v>
      </c>
      <c r="Z109" s="25">
        <f t="shared" si="29"/>
        <v>18.421052631578949</v>
      </c>
      <c r="AA109" s="25">
        <f t="shared" si="30"/>
        <v>0.73684210526315796</v>
      </c>
      <c r="AB109" s="1">
        <v>13</v>
      </c>
      <c r="AC109" s="1">
        <v>0</v>
      </c>
      <c r="AD109" s="1">
        <f t="shared" si="31"/>
        <v>780</v>
      </c>
      <c r="AE109" s="1">
        <v>2400</v>
      </c>
      <c r="AF109" s="1">
        <f t="shared" si="32"/>
        <v>1014</v>
      </c>
      <c r="AG109" s="1">
        <f t="shared" si="33"/>
        <v>16.899999999999999</v>
      </c>
      <c r="AH109" s="24">
        <v>17</v>
      </c>
      <c r="AI109" s="24">
        <v>35</v>
      </c>
      <c r="AJ109" s="1">
        <f t="shared" si="34"/>
        <v>1055</v>
      </c>
      <c r="AK109" s="25">
        <f t="shared" si="35"/>
        <v>97.115384615384613</v>
      </c>
      <c r="AL109" s="25">
        <f t="shared" si="36"/>
        <v>3.8846153846153841</v>
      </c>
      <c r="AM109" s="17">
        <f t="shared" si="37"/>
        <v>153.03643724696354</v>
      </c>
      <c r="AN109" s="17">
        <f t="shared" si="38"/>
        <v>6.1214574898785425</v>
      </c>
      <c r="AO109" s="50" t="str">
        <f t="shared" si="39"/>
        <v>NO IDONEO</v>
      </c>
    </row>
    <row r="110" spans="1:41">
      <c r="A110" s="46">
        <v>105</v>
      </c>
      <c r="B110" s="47">
        <v>1261</v>
      </c>
      <c r="C110" s="48" t="s">
        <v>712</v>
      </c>
      <c r="D110" s="49" t="s">
        <v>713</v>
      </c>
      <c r="E110" s="1">
        <v>40</v>
      </c>
      <c r="F110" s="1" t="s">
        <v>36</v>
      </c>
      <c r="G110" s="1">
        <f t="shared" si="21"/>
        <v>28</v>
      </c>
      <c r="H110" s="1">
        <v>23</v>
      </c>
      <c r="I110" s="25">
        <f t="shared" si="22"/>
        <v>57.5</v>
      </c>
      <c r="J110" s="25">
        <f t="shared" si="23"/>
        <v>2.2999999999999998</v>
      </c>
      <c r="K110" s="1">
        <v>4</v>
      </c>
      <c r="L110" s="1">
        <v>48</v>
      </c>
      <c r="M110" s="1">
        <f t="shared" si="24"/>
        <v>288</v>
      </c>
      <c r="N110" s="1" t="s">
        <v>37</v>
      </c>
      <c r="O110" s="1">
        <f t="shared" si="25"/>
        <v>374.4</v>
      </c>
      <c r="P110" s="1">
        <f t="shared" si="26"/>
        <v>6.2399999999999993</v>
      </c>
      <c r="Q110" s="24">
        <v>0</v>
      </c>
      <c r="R110" s="24">
        <v>0</v>
      </c>
      <c r="S110" s="1">
        <f t="shared" si="27"/>
        <v>0</v>
      </c>
      <c r="T110" s="25">
        <v>0</v>
      </c>
      <c r="U110" s="25">
        <f t="shared" si="28"/>
        <v>0</v>
      </c>
      <c r="V110" s="1">
        <v>38</v>
      </c>
      <c r="W110" s="1" t="s">
        <v>38</v>
      </c>
      <c r="X110" s="1">
        <v>27</v>
      </c>
      <c r="Y110" s="1">
        <v>9</v>
      </c>
      <c r="Z110" s="25">
        <f t="shared" si="29"/>
        <v>23.684210526315791</v>
      </c>
      <c r="AA110" s="25">
        <f t="shared" si="30"/>
        <v>0.94736842105263164</v>
      </c>
      <c r="AB110" s="1">
        <v>13</v>
      </c>
      <c r="AC110" s="1">
        <v>0</v>
      </c>
      <c r="AD110" s="1">
        <f t="shared" si="31"/>
        <v>780</v>
      </c>
      <c r="AE110" s="1">
        <v>2400</v>
      </c>
      <c r="AF110" s="1">
        <f t="shared" si="32"/>
        <v>1014</v>
      </c>
      <c r="AG110" s="1">
        <f t="shared" si="33"/>
        <v>16.899999999999999</v>
      </c>
      <c r="AH110" s="24">
        <v>13</v>
      </c>
      <c r="AI110" s="24">
        <v>0</v>
      </c>
      <c r="AJ110" s="1">
        <f t="shared" si="34"/>
        <v>780</v>
      </c>
      <c r="AK110" s="25">
        <f t="shared" si="35"/>
        <v>150</v>
      </c>
      <c r="AL110" s="25">
        <f t="shared" si="36"/>
        <v>6</v>
      </c>
      <c r="AM110" s="17">
        <f t="shared" si="37"/>
        <v>231.18421052631578</v>
      </c>
      <c r="AN110" s="17">
        <f t="shared" si="38"/>
        <v>9.2473684210526308</v>
      </c>
      <c r="AO110" s="50" t="str">
        <f t="shared" si="39"/>
        <v>NO IDONEO</v>
      </c>
    </row>
    <row r="111" spans="1:41">
      <c r="A111" s="46">
        <v>106</v>
      </c>
      <c r="B111" s="47">
        <v>589</v>
      </c>
      <c r="C111" s="48" t="s">
        <v>714</v>
      </c>
      <c r="D111" s="47">
        <v>1105906265</v>
      </c>
      <c r="E111" s="1">
        <v>40</v>
      </c>
      <c r="F111" s="1" t="s">
        <v>36</v>
      </c>
      <c r="G111" s="1">
        <f t="shared" si="21"/>
        <v>28</v>
      </c>
      <c r="H111" s="1">
        <v>10</v>
      </c>
      <c r="I111" s="25">
        <f t="shared" si="22"/>
        <v>25</v>
      </c>
      <c r="J111" s="25">
        <f t="shared" si="23"/>
        <v>1</v>
      </c>
      <c r="K111" s="1">
        <v>4</v>
      </c>
      <c r="L111" s="1">
        <v>48</v>
      </c>
      <c r="M111" s="1">
        <f t="shared" si="24"/>
        <v>288</v>
      </c>
      <c r="N111" s="1" t="s">
        <v>37</v>
      </c>
      <c r="O111" s="1">
        <f t="shared" si="25"/>
        <v>374.4</v>
      </c>
      <c r="P111" s="1">
        <f t="shared" si="26"/>
        <v>6.2399999999999993</v>
      </c>
      <c r="Q111" s="24">
        <v>4</v>
      </c>
      <c r="R111" s="24">
        <v>48</v>
      </c>
      <c r="S111" s="1">
        <f t="shared" si="27"/>
        <v>288</v>
      </c>
      <c r="T111" s="25">
        <f t="shared" si="41"/>
        <v>150</v>
      </c>
      <c r="U111" s="25">
        <f t="shared" si="28"/>
        <v>6</v>
      </c>
      <c r="V111" s="1">
        <v>38</v>
      </c>
      <c r="W111" s="1" t="s">
        <v>38</v>
      </c>
      <c r="X111" s="1">
        <v>27</v>
      </c>
      <c r="Y111" s="1">
        <v>3</v>
      </c>
      <c r="Z111" s="25">
        <f t="shared" si="29"/>
        <v>7.8947368421052628</v>
      </c>
      <c r="AA111" s="25">
        <f t="shared" si="30"/>
        <v>0.31578947368421051</v>
      </c>
      <c r="AB111" s="1">
        <v>13</v>
      </c>
      <c r="AC111" s="1">
        <v>0</v>
      </c>
      <c r="AD111" s="1">
        <f t="shared" si="31"/>
        <v>780</v>
      </c>
      <c r="AE111" s="1">
        <v>2400</v>
      </c>
      <c r="AF111" s="1">
        <f t="shared" si="32"/>
        <v>1014</v>
      </c>
      <c r="AG111" s="1">
        <f t="shared" si="33"/>
        <v>16.899999999999999</v>
      </c>
      <c r="AH111" s="24">
        <v>13</v>
      </c>
      <c r="AI111" s="24">
        <v>49</v>
      </c>
      <c r="AJ111" s="1">
        <f t="shared" si="34"/>
        <v>829</v>
      </c>
      <c r="AK111" s="25">
        <f t="shared" si="35"/>
        <v>140.57692307692307</v>
      </c>
      <c r="AL111" s="25">
        <f t="shared" si="36"/>
        <v>5.6230769230769226</v>
      </c>
      <c r="AM111" s="17">
        <f t="shared" si="37"/>
        <v>323.4716599190283</v>
      </c>
      <c r="AN111" s="17">
        <f t="shared" si="38"/>
        <v>12.938866396761133</v>
      </c>
      <c r="AO111" s="50" t="str">
        <f t="shared" si="39"/>
        <v>NO IDONEO</v>
      </c>
    </row>
    <row r="112" spans="1:41">
      <c r="A112" s="46">
        <v>107</v>
      </c>
      <c r="B112" s="47">
        <v>398</v>
      </c>
      <c r="C112" s="48" t="s">
        <v>715</v>
      </c>
      <c r="D112" s="49" t="s">
        <v>716</v>
      </c>
      <c r="E112" s="1">
        <v>40</v>
      </c>
      <c r="F112" s="1" t="s">
        <v>36</v>
      </c>
      <c r="G112" s="1">
        <f t="shared" si="21"/>
        <v>28</v>
      </c>
      <c r="H112" s="1">
        <v>20</v>
      </c>
      <c r="I112" s="25">
        <f t="shared" si="22"/>
        <v>50</v>
      </c>
      <c r="J112" s="25">
        <f t="shared" si="23"/>
        <v>2</v>
      </c>
      <c r="K112" s="1">
        <v>4</v>
      </c>
      <c r="L112" s="1">
        <v>48</v>
      </c>
      <c r="M112" s="1">
        <f t="shared" si="24"/>
        <v>288</v>
      </c>
      <c r="N112" s="1" t="s">
        <v>37</v>
      </c>
      <c r="O112" s="1">
        <f t="shared" si="25"/>
        <v>374.4</v>
      </c>
      <c r="P112" s="1">
        <f t="shared" si="26"/>
        <v>6.2399999999999993</v>
      </c>
      <c r="Q112" s="24">
        <v>0</v>
      </c>
      <c r="R112" s="24">
        <v>0</v>
      </c>
      <c r="S112" s="1">
        <f t="shared" si="27"/>
        <v>0</v>
      </c>
      <c r="T112" s="25">
        <v>0</v>
      </c>
      <c r="U112" s="25">
        <f t="shared" si="28"/>
        <v>0</v>
      </c>
      <c r="V112" s="1">
        <v>38</v>
      </c>
      <c r="W112" s="1" t="s">
        <v>38</v>
      </c>
      <c r="X112" s="1">
        <v>27</v>
      </c>
      <c r="Y112" s="1">
        <v>22</v>
      </c>
      <c r="Z112" s="25">
        <f t="shared" si="29"/>
        <v>57.89473684210526</v>
      </c>
      <c r="AA112" s="25">
        <f t="shared" si="30"/>
        <v>2.3157894736842106</v>
      </c>
      <c r="AB112" s="1">
        <v>13</v>
      </c>
      <c r="AC112" s="1">
        <v>0</v>
      </c>
      <c r="AD112" s="1">
        <f t="shared" si="31"/>
        <v>780</v>
      </c>
      <c r="AE112" s="1">
        <v>2400</v>
      </c>
      <c r="AF112" s="1">
        <f t="shared" si="32"/>
        <v>1014</v>
      </c>
      <c r="AG112" s="1">
        <f t="shared" si="33"/>
        <v>16.899999999999999</v>
      </c>
      <c r="AH112" s="24">
        <v>12</v>
      </c>
      <c r="AI112" s="24">
        <v>15</v>
      </c>
      <c r="AJ112" s="1">
        <f t="shared" si="34"/>
        <v>735</v>
      </c>
      <c r="AK112" s="25">
        <f t="shared" si="35"/>
        <v>158.65384615384616</v>
      </c>
      <c r="AL112" s="25">
        <f t="shared" si="36"/>
        <v>6.3461538461538458</v>
      </c>
      <c r="AM112" s="17">
        <f t="shared" si="37"/>
        <v>266.54858299595139</v>
      </c>
      <c r="AN112" s="17">
        <f t="shared" si="38"/>
        <v>10.661943319838056</v>
      </c>
      <c r="AO112" s="50" t="str">
        <f t="shared" si="39"/>
        <v>NO IDONEO</v>
      </c>
    </row>
    <row r="113" spans="1:41">
      <c r="A113" s="46">
        <v>108</v>
      </c>
      <c r="B113" s="47">
        <v>447</v>
      </c>
      <c r="C113" s="48" t="s">
        <v>717</v>
      </c>
      <c r="D113" s="47">
        <v>1104773039</v>
      </c>
      <c r="E113" s="1">
        <v>40</v>
      </c>
      <c r="F113" s="1" t="s">
        <v>36</v>
      </c>
      <c r="G113" s="1">
        <f t="shared" si="21"/>
        <v>28</v>
      </c>
      <c r="H113" s="1">
        <v>20</v>
      </c>
      <c r="I113" s="25">
        <f t="shared" si="22"/>
        <v>50</v>
      </c>
      <c r="J113" s="25">
        <f t="shared" si="23"/>
        <v>2</v>
      </c>
      <c r="K113" s="1">
        <v>4</v>
      </c>
      <c r="L113" s="1">
        <v>48</v>
      </c>
      <c r="M113" s="1">
        <f t="shared" si="24"/>
        <v>288</v>
      </c>
      <c r="N113" s="1" t="s">
        <v>37</v>
      </c>
      <c r="O113" s="1">
        <f t="shared" si="25"/>
        <v>374.4</v>
      </c>
      <c r="P113" s="1">
        <f t="shared" si="26"/>
        <v>6.2399999999999993</v>
      </c>
      <c r="Q113" s="24">
        <v>4</v>
      </c>
      <c r="R113" s="24">
        <v>48</v>
      </c>
      <c r="S113" s="1">
        <f t="shared" si="27"/>
        <v>288</v>
      </c>
      <c r="T113" s="25">
        <f t="shared" si="41"/>
        <v>150</v>
      </c>
      <c r="U113" s="25">
        <f t="shared" si="28"/>
        <v>6</v>
      </c>
      <c r="V113" s="1">
        <v>38</v>
      </c>
      <c r="W113" s="1" t="s">
        <v>38</v>
      </c>
      <c r="X113" s="1">
        <v>27</v>
      </c>
      <c r="Y113" s="1">
        <v>16</v>
      </c>
      <c r="Z113" s="25">
        <f t="shared" si="29"/>
        <v>42.10526315789474</v>
      </c>
      <c r="AA113" s="25">
        <f t="shared" si="30"/>
        <v>1.6842105263157896</v>
      </c>
      <c r="AB113" s="1">
        <v>13</v>
      </c>
      <c r="AC113" s="1">
        <v>0</v>
      </c>
      <c r="AD113" s="1">
        <f t="shared" si="31"/>
        <v>780</v>
      </c>
      <c r="AE113" s="1">
        <v>2400</v>
      </c>
      <c r="AF113" s="1">
        <f t="shared" si="32"/>
        <v>1014</v>
      </c>
      <c r="AG113" s="1">
        <f t="shared" si="33"/>
        <v>16.899999999999999</v>
      </c>
      <c r="AH113" s="24">
        <v>17</v>
      </c>
      <c r="AI113" s="24">
        <v>33</v>
      </c>
      <c r="AJ113" s="1">
        <f t="shared" si="34"/>
        <v>1053</v>
      </c>
      <c r="AK113" s="25">
        <f t="shared" si="35"/>
        <v>97.5</v>
      </c>
      <c r="AL113" s="25">
        <f t="shared" si="36"/>
        <v>3.9</v>
      </c>
      <c r="AM113" s="17">
        <f t="shared" si="37"/>
        <v>339.60526315789474</v>
      </c>
      <c r="AN113" s="17">
        <f t="shared" si="38"/>
        <v>13.58421052631579</v>
      </c>
      <c r="AO113" s="50" t="s">
        <v>15</v>
      </c>
    </row>
    <row r="114" spans="1:41">
      <c r="A114" s="46">
        <v>109</v>
      </c>
      <c r="B114" s="47">
        <v>276</v>
      </c>
      <c r="C114" s="48" t="s">
        <v>718</v>
      </c>
      <c r="D114" s="47">
        <v>1104317936</v>
      </c>
      <c r="E114" s="1">
        <v>40</v>
      </c>
      <c r="F114" s="1" t="s">
        <v>36</v>
      </c>
      <c r="G114" s="1">
        <f t="shared" si="21"/>
        <v>28</v>
      </c>
      <c r="H114" s="1">
        <v>30</v>
      </c>
      <c r="I114" s="25">
        <f t="shared" si="22"/>
        <v>75</v>
      </c>
      <c r="J114" s="25">
        <f t="shared" si="23"/>
        <v>3</v>
      </c>
      <c r="K114" s="1">
        <v>4</v>
      </c>
      <c r="L114" s="1">
        <v>48</v>
      </c>
      <c r="M114" s="1">
        <f t="shared" si="24"/>
        <v>288</v>
      </c>
      <c r="N114" s="1" t="s">
        <v>37</v>
      </c>
      <c r="O114" s="1">
        <f t="shared" si="25"/>
        <v>374.4</v>
      </c>
      <c r="P114" s="1">
        <f t="shared" si="26"/>
        <v>6.2399999999999993</v>
      </c>
      <c r="Q114" s="24">
        <v>4</v>
      </c>
      <c r="R114" s="24">
        <v>48</v>
      </c>
      <c r="S114" s="1">
        <f t="shared" si="27"/>
        <v>288</v>
      </c>
      <c r="T114" s="25">
        <f t="shared" si="41"/>
        <v>150</v>
      </c>
      <c r="U114" s="25">
        <f t="shared" si="28"/>
        <v>6</v>
      </c>
      <c r="V114" s="1">
        <v>38</v>
      </c>
      <c r="W114" s="1" t="s">
        <v>38</v>
      </c>
      <c r="X114" s="1">
        <v>27</v>
      </c>
      <c r="Y114" s="1">
        <v>2</v>
      </c>
      <c r="Z114" s="25">
        <f t="shared" si="29"/>
        <v>5.2631578947368425</v>
      </c>
      <c r="AA114" s="25">
        <f t="shared" si="30"/>
        <v>0.2105263157894737</v>
      </c>
      <c r="AB114" s="1">
        <v>13</v>
      </c>
      <c r="AC114" s="1">
        <v>0</v>
      </c>
      <c r="AD114" s="1">
        <f t="shared" si="31"/>
        <v>780</v>
      </c>
      <c r="AE114" s="1">
        <v>2400</v>
      </c>
      <c r="AF114" s="1">
        <f t="shared" si="32"/>
        <v>1014</v>
      </c>
      <c r="AG114" s="1">
        <f t="shared" si="33"/>
        <v>16.899999999999999</v>
      </c>
      <c r="AH114" s="24">
        <v>13</v>
      </c>
      <c r="AI114" s="24">
        <v>52</v>
      </c>
      <c r="AJ114" s="1">
        <f t="shared" si="34"/>
        <v>832</v>
      </c>
      <c r="AK114" s="25">
        <f t="shared" si="35"/>
        <v>140</v>
      </c>
      <c r="AL114" s="25">
        <f t="shared" si="36"/>
        <v>5.6</v>
      </c>
      <c r="AM114" s="17">
        <f t="shared" si="37"/>
        <v>370.26315789473688</v>
      </c>
      <c r="AN114" s="17">
        <f t="shared" si="38"/>
        <v>14.810526315789474</v>
      </c>
      <c r="AO114" s="50" t="str">
        <f t="shared" si="39"/>
        <v>IDONEO</v>
      </c>
    </row>
    <row r="115" spans="1:41">
      <c r="A115" s="46">
        <v>110</v>
      </c>
      <c r="B115" s="47">
        <v>1293</v>
      </c>
      <c r="C115" s="48" t="s">
        <v>719</v>
      </c>
      <c r="D115" s="47">
        <v>1726011925</v>
      </c>
      <c r="E115" s="1">
        <v>40</v>
      </c>
      <c r="F115" s="1" t="s">
        <v>36</v>
      </c>
      <c r="G115" s="1">
        <f t="shared" si="21"/>
        <v>28</v>
      </c>
      <c r="H115" s="1">
        <v>20</v>
      </c>
      <c r="I115" s="25">
        <f t="shared" si="22"/>
        <v>50</v>
      </c>
      <c r="J115" s="25">
        <f t="shared" si="23"/>
        <v>2</v>
      </c>
      <c r="K115" s="1">
        <v>4</v>
      </c>
      <c r="L115" s="1">
        <v>48</v>
      </c>
      <c r="M115" s="1">
        <f t="shared" si="24"/>
        <v>288</v>
      </c>
      <c r="N115" s="1" t="s">
        <v>37</v>
      </c>
      <c r="O115" s="1">
        <f t="shared" si="25"/>
        <v>374.4</v>
      </c>
      <c r="P115" s="1">
        <f t="shared" si="26"/>
        <v>6.2399999999999993</v>
      </c>
      <c r="Q115" s="24">
        <v>0</v>
      </c>
      <c r="R115" s="24">
        <v>0</v>
      </c>
      <c r="S115" s="1">
        <f t="shared" si="27"/>
        <v>0</v>
      </c>
      <c r="T115" s="25">
        <v>0</v>
      </c>
      <c r="U115" s="25">
        <f t="shared" si="28"/>
        <v>0</v>
      </c>
      <c r="V115" s="1">
        <v>38</v>
      </c>
      <c r="W115" s="1" t="s">
        <v>38</v>
      </c>
      <c r="X115" s="1">
        <v>27</v>
      </c>
      <c r="Y115" s="1">
        <v>25</v>
      </c>
      <c r="Z115" s="25">
        <f t="shared" si="29"/>
        <v>65.78947368421052</v>
      </c>
      <c r="AA115" s="25">
        <f t="shared" si="30"/>
        <v>2.6315789473684208</v>
      </c>
      <c r="AB115" s="1">
        <v>13</v>
      </c>
      <c r="AC115" s="1">
        <v>0</v>
      </c>
      <c r="AD115" s="1">
        <f t="shared" si="31"/>
        <v>780</v>
      </c>
      <c r="AE115" s="1">
        <v>2400</v>
      </c>
      <c r="AF115" s="1">
        <f t="shared" si="32"/>
        <v>1014</v>
      </c>
      <c r="AG115" s="1">
        <f t="shared" si="33"/>
        <v>16.899999999999999</v>
      </c>
      <c r="AH115" s="24">
        <v>17</v>
      </c>
      <c r="AI115" s="24">
        <v>39</v>
      </c>
      <c r="AJ115" s="1">
        <f t="shared" si="34"/>
        <v>1059</v>
      </c>
      <c r="AK115" s="25">
        <f t="shared" si="35"/>
        <v>96.34615384615384</v>
      </c>
      <c r="AL115" s="25">
        <f t="shared" si="36"/>
        <v>3.8538461538461539</v>
      </c>
      <c r="AM115" s="17">
        <f t="shared" si="37"/>
        <v>212.13562753036436</v>
      </c>
      <c r="AN115" s="17">
        <f t="shared" si="38"/>
        <v>8.4854251012145756</v>
      </c>
      <c r="AO115" s="50" t="str">
        <f t="shared" si="39"/>
        <v>NO IDONEO</v>
      </c>
    </row>
    <row r="116" spans="1:41">
      <c r="A116" s="46">
        <v>111</v>
      </c>
      <c r="B116" s="47">
        <v>8</v>
      </c>
      <c r="C116" s="48" t="s">
        <v>720</v>
      </c>
      <c r="D116" s="47">
        <v>1150127015</v>
      </c>
      <c r="E116" s="1">
        <v>40</v>
      </c>
      <c r="F116" s="1" t="s">
        <v>36</v>
      </c>
      <c r="G116" s="1">
        <f t="shared" si="21"/>
        <v>28</v>
      </c>
      <c r="H116" s="1">
        <v>32</v>
      </c>
      <c r="I116" s="25">
        <f t="shared" si="22"/>
        <v>80</v>
      </c>
      <c r="J116" s="25">
        <f t="shared" si="23"/>
        <v>3.2</v>
      </c>
      <c r="K116" s="1">
        <v>4</v>
      </c>
      <c r="L116" s="1">
        <v>48</v>
      </c>
      <c r="M116" s="1">
        <f t="shared" si="24"/>
        <v>288</v>
      </c>
      <c r="N116" s="1" t="s">
        <v>37</v>
      </c>
      <c r="O116" s="1">
        <f t="shared" si="25"/>
        <v>374.4</v>
      </c>
      <c r="P116" s="1">
        <f t="shared" si="26"/>
        <v>6.2399999999999993</v>
      </c>
      <c r="Q116" s="24">
        <v>4</v>
      </c>
      <c r="R116" s="24">
        <v>48</v>
      </c>
      <c r="S116" s="1">
        <f t="shared" si="27"/>
        <v>288</v>
      </c>
      <c r="T116" s="25">
        <f t="shared" si="41"/>
        <v>150</v>
      </c>
      <c r="U116" s="25">
        <f t="shared" si="28"/>
        <v>6</v>
      </c>
      <c r="V116" s="1">
        <v>38</v>
      </c>
      <c r="W116" s="1" t="s">
        <v>38</v>
      </c>
      <c r="X116" s="1">
        <v>27</v>
      </c>
      <c r="Y116" s="1">
        <v>23</v>
      </c>
      <c r="Z116" s="25">
        <f t="shared" si="29"/>
        <v>60.526315789473685</v>
      </c>
      <c r="AA116" s="25">
        <f t="shared" si="30"/>
        <v>2.4210526315789473</v>
      </c>
      <c r="AB116" s="1">
        <v>13</v>
      </c>
      <c r="AC116" s="1">
        <v>0</v>
      </c>
      <c r="AD116" s="1">
        <f t="shared" si="31"/>
        <v>780</v>
      </c>
      <c r="AE116" s="1">
        <v>2400</v>
      </c>
      <c r="AF116" s="1">
        <f t="shared" si="32"/>
        <v>1014</v>
      </c>
      <c r="AG116" s="1">
        <f t="shared" si="33"/>
        <v>16.899999999999999</v>
      </c>
      <c r="AH116" s="24">
        <v>15</v>
      </c>
      <c r="AI116" s="24">
        <v>0.7</v>
      </c>
      <c r="AJ116" s="1">
        <f t="shared" si="34"/>
        <v>900.7</v>
      </c>
      <c r="AK116" s="25">
        <f t="shared" si="35"/>
        <v>126.78846153846155</v>
      </c>
      <c r="AL116" s="25">
        <f t="shared" si="36"/>
        <v>5.071538461538462</v>
      </c>
      <c r="AM116" s="17">
        <f t="shared" si="37"/>
        <v>417.31477732793525</v>
      </c>
      <c r="AN116" s="17">
        <f t="shared" si="38"/>
        <v>16.692591093117407</v>
      </c>
      <c r="AO116" s="50" t="str">
        <f t="shared" si="39"/>
        <v>IDONEO</v>
      </c>
    </row>
    <row r="117" spans="1:41">
      <c r="A117" s="46">
        <v>112</v>
      </c>
      <c r="B117" s="47">
        <v>181</v>
      </c>
      <c r="C117" s="48" t="s">
        <v>721</v>
      </c>
      <c r="D117" s="47">
        <v>1105770349</v>
      </c>
      <c r="E117" s="1">
        <v>40</v>
      </c>
      <c r="F117" s="1" t="s">
        <v>36</v>
      </c>
      <c r="G117" s="1">
        <f t="shared" si="21"/>
        <v>28</v>
      </c>
      <c r="H117" s="1">
        <v>23</v>
      </c>
      <c r="I117" s="25">
        <f t="shared" si="22"/>
        <v>57.5</v>
      </c>
      <c r="J117" s="25">
        <f t="shared" si="23"/>
        <v>2.2999999999999998</v>
      </c>
      <c r="K117" s="1">
        <v>4</v>
      </c>
      <c r="L117" s="1">
        <v>48</v>
      </c>
      <c r="M117" s="1">
        <f t="shared" si="24"/>
        <v>288</v>
      </c>
      <c r="N117" s="1" t="s">
        <v>37</v>
      </c>
      <c r="O117" s="1">
        <f t="shared" si="25"/>
        <v>374.4</v>
      </c>
      <c r="P117" s="1">
        <f t="shared" si="26"/>
        <v>6.2399999999999993</v>
      </c>
      <c r="Q117" s="24">
        <v>0</v>
      </c>
      <c r="R117" s="24">
        <v>0</v>
      </c>
      <c r="S117" s="1">
        <f t="shared" si="27"/>
        <v>0</v>
      </c>
      <c r="T117" s="25">
        <v>0</v>
      </c>
      <c r="U117" s="25">
        <f t="shared" si="28"/>
        <v>0</v>
      </c>
      <c r="V117" s="1">
        <v>38</v>
      </c>
      <c r="W117" s="1" t="s">
        <v>38</v>
      </c>
      <c r="X117" s="1">
        <v>27</v>
      </c>
      <c r="Y117" s="1">
        <v>20</v>
      </c>
      <c r="Z117" s="25">
        <f t="shared" si="29"/>
        <v>52.631578947368418</v>
      </c>
      <c r="AA117" s="25">
        <f t="shared" si="30"/>
        <v>2.1052631578947367</v>
      </c>
      <c r="AB117" s="1">
        <v>13</v>
      </c>
      <c r="AC117" s="1">
        <v>0</v>
      </c>
      <c r="AD117" s="1">
        <f t="shared" si="31"/>
        <v>780</v>
      </c>
      <c r="AE117" s="1">
        <v>2400</v>
      </c>
      <c r="AF117" s="1">
        <f t="shared" si="32"/>
        <v>1014</v>
      </c>
      <c r="AG117" s="1">
        <f t="shared" si="33"/>
        <v>16.899999999999999</v>
      </c>
      <c r="AH117" s="24">
        <v>15</v>
      </c>
      <c r="AI117" s="24">
        <v>54</v>
      </c>
      <c r="AJ117" s="1">
        <f t="shared" si="34"/>
        <v>954</v>
      </c>
      <c r="AK117" s="25">
        <f t="shared" si="35"/>
        <v>116.53846153846155</v>
      </c>
      <c r="AL117" s="25">
        <f t="shared" si="36"/>
        <v>4.6615384615384619</v>
      </c>
      <c r="AM117" s="17">
        <f t="shared" si="37"/>
        <v>226.67004048582996</v>
      </c>
      <c r="AN117" s="17">
        <f t="shared" si="38"/>
        <v>9.0668016194331997</v>
      </c>
      <c r="AO117" s="50" t="str">
        <f t="shared" si="39"/>
        <v>NO IDONEO</v>
      </c>
    </row>
    <row r="118" spans="1:41">
      <c r="A118" s="46">
        <v>113</v>
      </c>
      <c r="B118" s="47">
        <v>1505</v>
      </c>
      <c r="C118" s="48" t="s">
        <v>722</v>
      </c>
      <c r="D118" s="49" t="s">
        <v>723</v>
      </c>
      <c r="E118" s="1">
        <v>40</v>
      </c>
      <c r="F118" s="1" t="s">
        <v>36</v>
      </c>
      <c r="G118" s="1">
        <f t="shared" si="21"/>
        <v>28</v>
      </c>
      <c r="H118" s="1">
        <v>29</v>
      </c>
      <c r="I118" s="25">
        <f t="shared" si="22"/>
        <v>72.5</v>
      </c>
      <c r="J118" s="25">
        <f t="shared" si="23"/>
        <v>2.9</v>
      </c>
      <c r="K118" s="1">
        <v>4</v>
      </c>
      <c r="L118" s="1">
        <v>48</v>
      </c>
      <c r="M118" s="1">
        <f t="shared" si="24"/>
        <v>288</v>
      </c>
      <c r="N118" s="1" t="s">
        <v>37</v>
      </c>
      <c r="O118" s="1">
        <f t="shared" si="25"/>
        <v>374.4</v>
      </c>
      <c r="P118" s="1">
        <f t="shared" si="26"/>
        <v>6.2399999999999993</v>
      </c>
      <c r="Q118" s="24">
        <v>0</v>
      </c>
      <c r="R118" s="24">
        <v>0</v>
      </c>
      <c r="S118" s="1">
        <f t="shared" si="27"/>
        <v>0</v>
      </c>
      <c r="T118" s="25">
        <v>0</v>
      </c>
      <c r="U118" s="25">
        <f t="shared" si="28"/>
        <v>0</v>
      </c>
      <c r="V118" s="1">
        <v>38</v>
      </c>
      <c r="W118" s="1" t="s">
        <v>38</v>
      </c>
      <c r="X118" s="1">
        <v>27</v>
      </c>
      <c r="Y118" s="1">
        <v>31</v>
      </c>
      <c r="Z118" s="25">
        <f t="shared" si="29"/>
        <v>81.578947368421055</v>
      </c>
      <c r="AA118" s="25">
        <f t="shared" si="30"/>
        <v>3.263157894736842</v>
      </c>
      <c r="AB118" s="1">
        <v>13</v>
      </c>
      <c r="AC118" s="1">
        <v>0</v>
      </c>
      <c r="AD118" s="1">
        <f t="shared" si="31"/>
        <v>780</v>
      </c>
      <c r="AE118" s="1">
        <v>2400</v>
      </c>
      <c r="AF118" s="1">
        <f t="shared" si="32"/>
        <v>1014</v>
      </c>
      <c r="AG118" s="1">
        <f t="shared" si="33"/>
        <v>16.899999999999999</v>
      </c>
      <c r="AH118" s="24">
        <v>13</v>
      </c>
      <c r="AI118" s="24">
        <v>0</v>
      </c>
      <c r="AJ118" s="1">
        <f t="shared" si="34"/>
        <v>780</v>
      </c>
      <c r="AK118" s="25">
        <f t="shared" si="35"/>
        <v>150</v>
      </c>
      <c r="AL118" s="25">
        <f t="shared" si="36"/>
        <v>6</v>
      </c>
      <c r="AM118" s="17">
        <f t="shared" si="37"/>
        <v>304.07894736842104</v>
      </c>
      <c r="AN118" s="17">
        <f t="shared" si="38"/>
        <v>12.163157894736841</v>
      </c>
      <c r="AO118" s="50" t="str">
        <f t="shared" si="39"/>
        <v>NO IDONEO</v>
      </c>
    </row>
    <row r="119" spans="1:41">
      <c r="A119" s="46">
        <v>114</v>
      </c>
      <c r="B119" s="47">
        <v>1731</v>
      </c>
      <c r="C119" s="48" t="s">
        <v>724</v>
      </c>
      <c r="D119" s="47">
        <v>1105228686</v>
      </c>
      <c r="E119" s="1">
        <v>40</v>
      </c>
      <c r="F119" s="1" t="s">
        <v>36</v>
      </c>
      <c r="G119" s="1">
        <f t="shared" si="21"/>
        <v>28</v>
      </c>
      <c r="H119" s="1">
        <v>20</v>
      </c>
      <c r="I119" s="25">
        <f t="shared" si="22"/>
        <v>50</v>
      </c>
      <c r="J119" s="25">
        <f t="shared" si="23"/>
        <v>2</v>
      </c>
      <c r="K119" s="1">
        <v>4</v>
      </c>
      <c r="L119" s="1">
        <v>48</v>
      </c>
      <c r="M119" s="1">
        <f t="shared" si="24"/>
        <v>288</v>
      </c>
      <c r="N119" s="1" t="s">
        <v>37</v>
      </c>
      <c r="O119" s="1">
        <f t="shared" si="25"/>
        <v>374.4</v>
      </c>
      <c r="P119" s="1">
        <f t="shared" si="26"/>
        <v>6.2399999999999993</v>
      </c>
      <c r="Q119" s="24">
        <v>0</v>
      </c>
      <c r="R119" s="24">
        <v>0</v>
      </c>
      <c r="S119" s="1" t="s">
        <v>285</v>
      </c>
      <c r="T119" s="52">
        <v>0</v>
      </c>
      <c r="U119" s="53">
        <v>0</v>
      </c>
      <c r="V119" s="1">
        <v>38</v>
      </c>
      <c r="W119" s="1" t="s">
        <v>38</v>
      </c>
      <c r="X119" s="1">
        <v>27</v>
      </c>
      <c r="Y119" s="1">
        <v>22</v>
      </c>
      <c r="Z119" s="25">
        <f t="shared" si="29"/>
        <v>57.89473684210526</v>
      </c>
      <c r="AA119" s="25">
        <f t="shared" si="30"/>
        <v>2.3157894736842106</v>
      </c>
      <c r="AB119" s="1">
        <v>13</v>
      </c>
      <c r="AC119" s="1">
        <v>0</v>
      </c>
      <c r="AD119" s="1">
        <f t="shared" si="31"/>
        <v>780</v>
      </c>
      <c r="AE119" s="1">
        <v>2400</v>
      </c>
      <c r="AF119" s="1">
        <f t="shared" si="32"/>
        <v>1014</v>
      </c>
      <c r="AG119" s="1">
        <f t="shared" si="33"/>
        <v>16.899999999999999</v>
      </c>
      <c r="AH119" s="24">
        <v>16</v>
      </c>
      <c r="AI119" s="24">
        <v>45</v>
      </c>
      <c r="AJ119" s="1">
        <f t="shared" si="34"/>
        <v>1005</v>
      </c>
      <c r="AK119" s="25">
        <f t="shared" si="35"/>
        <v>106.73076923076923</v>
      </c>
      <c r="AL119" s="25">
        <f t="shared" si="36"/>
        <v>4.2692307692307692</v>
      </c>
      <c r="AM119" s="17">
        <f t="shared" si="37"/>
        <v>214.62550607287449</v>
      </c>
      <c r="AN119" s="17">
        <f t="shared" si="38"/>
        <v>8.5850202429149789</v>
      </c>
      <c r="AO119" s="50" t="str">
        <f t="shared" si="39"/>
        <v>NO IDONEO</v>
      </c>
    </row>
    <row r="120" spans="1:41">
      <c r="A120" s="46">
        <v>115</v>
      </c>
      <c r="B120" s="47">
        <v>1269</v>
      </c>
      <c r="C120" s="48" t="s">
        <v>725</v>
      </c>
      <c r="D120" s="49" t="s">
        <v>726</v>
      </c>
      <c r="E120" s="1">
        <v>40</v>
      </c>
      <c r="F120" s="1" t="s">
        <v>36</v>
      </c>
      <c r="G120" s="1">
        <f t="shared" si="21"/>
        <v>28</v>
      </c>
      <c r="H120" s="1">
        <v>9</v>
      </c>
      <c r="I120" s="25">
        <f t="shared" si="22"/>
        <v>22.5</v>
      </c>
      <c r="J120" s="25">
        <f t="shared" si="23"/>
        <v>0.9</v>
      </c>
      <c r="K120" s="1">
        <v>4</v>
      </c>
      <c r="L120" s="1">
        <v>48</v>
      </c>
      <c r="M120" s="1">
        <f t="shared" si="24"/>
        <v>288</v>
      </c>
      <c r="N120" s="1" t="s">
        <v>37</v>
      </c>
      <c r="O120" s="1">
        <f t="shared" si="25"/>
        <v>374.4</v>
      </c>
      <c r="P120" s="1">
        <f t="shared" si="26"/>
        <v>6.2399999999999993</v>
      </c>
      <c r="Q120" s="24">
        <v>0</v>
      </c>
      <c r="R120" s="24">
        <v>0</v>
      </c>
      <c r="S120" s="1">
        <f t="shared" si="27"/>
        <v>0</v>
      </c>
      <c r="T120" s="25">
        <v>0</v>
      </c>
      <c r="U120" s="25">
        <f t="shared" si="28"/>
        <v>0</v>
      </c>
      <c r="V120" s="1">
        <v>38</v>
      </c>
      <c r="W120" s="1" t="s">
        <v>38</v>
      </c>
      <c r="X120" s="1">
        <v>27</v>
      </c>
      <c r="Y120" s="1">
        <v>8</v>
      </c>
      <c r="Z120" s="25">
        <f t="shared" si="29"/>
        <v>21.05263157894737</v>
      </c>
      <c r="AA120" s="25">
        <f t="shared" si="30"/>
        <v>0.8421052631578948</v>
      </c>
      <c r="AB120" s="1">
        <v>13</v>
      </c>
      <c r="AC120" s="1">
        <v>0</v>
      </c>
      <c r="AD120" s="1">
        <f t="shared" si="31"/>
        <v>780</v>
      </c>
      <c r="AE120" s="1">
        <v>2400</v>
      </c>
      <c r="AF120" s="1">
        <f t="shared" si="32"/>
        <v>1014</v>
      </c>
      <c r="AG120" s="1">
        <f t="shared" si="33"/>
        <v>16.899999999999999</v>
      </c>
      <c r="AH120" s="24">
        <v>20</v>
      </c>
      <c r="AI120" s="24">
        <v>0</v>
      </c>
      <c r="AJ120" s="1">
        <f t="shared" si="34"/>
        <v>1200</v>
      </c>
      <c r="AK120" s="25">
        <f t="shared" si="35"/>
        <v>69.230769230769226</v>
      </c>
      <c r="AL120" s="25">
        <f t="shared" si="36"/>
        <v>2.7692307692307692</v>
      </c>
      <c r="AM120" s="17">
        <f t="shared" si="37"/>
        <v>112.7834008097166</v>
      </c>
      <c r="AN120" s="17">
        <f t="shared" si="38"/>
        <v>4.5113360323886642</v>
      </c>
      <c r="AO120" s="50" t="str">
        <f t="shared" si="39"/>
        <v>NO IDONEO</v>
      </c>
    </row>
    <row r="121" spans="1:41">
      <c r="A121" s="46">
        <v>116</v>
      </c>
      <c r="B121" s="47">
        <v>658</v>
      </c>
      <c r="C121" s="48" t="s">
        <v>727</v>
      </c>
      <c r="D121" s="49" t="s">
        <v>728</v>
      </c>
      <c r="E121" s="1">
        <v>40</v>
      </c>
      <c r="F121" s="1" t="s">
        <v>36</v>
      </c>
      <c r="G121" s="1">
        <f t="shared" si="21"/>
        <v>28</v>
      </c>
      <c r="H121" s="1">
        <v>11</v>
      </c>
      <c r="I121" s="25">
        <f t="shared" si="22"/>
        <v>27.5</v>
      </c>
      <c r="J121" s="25">
        <f t="shared" si="23"/>
        <v>1.1000000000000001</v>
      </c>
      <c r="K121" s="1">
        <v>4</v>
      </c>
      <c r="L121" s="1">
        <v>48</v>
      </c>
      <c r="M121" s="1">
        <f t="shared" si="24"/>
        <v>288</v>
      </c>
      <c r="N121" s="1" t="s">
        <v>37</v>
      </c>
      <c r="O121" s="1">
        <f t="shared" si="25"/>
        <v>374.4</v>
      </c>
      <c r="P121" s="1">
        <f t="shared" si="26"/>
        <v>6.2399999999999993</v>
      </c>
      <c r="Q121" s="24">
        <v>0</v>
      </c>
      <c r="R121" s="24">
        <v>0</v>
      </c>
      <c r="S121" s="1">
        <f t="shared" si="27"/>
        <v>0</v>
      </c>
      <c r="T121" s="25">
        <v>0</v>
      </c>
      <c r="U121" s="25">
        <f t="shared" si="28"/>
        <v>0</v>
      </c>
      <c r="V121" s="1">
        <v>38</v>
      </c>
      <c r="W121" s="1" t="s">
        <v>38</v>
      </c>
      <c r="X121" s="1">
        <v>27</v>
      </c>
      <c r="Y121" s="1">
        <v>9</v>
      </c>
      <c r="Z121" s="25">
        <f t="shared" si="29"/>
        <v>23.684210526315791</v>
      </c>
      <c r="AA121" s="25">
        <f t="shared" si="30"/>
        <v>0.94736842105263164</v>
      </c>
      <c r="AB121" s="1">
        <v>13</v>
      </c>
      <c r="AC121" s="1">
        <v>0</v>
      </c>
      <c r="AD121" s="1">
        <f t="shared" si="31"/>
        <v>780</v>
      </c>
      <c r="AE121" s="1">
        <v>2400</v>
      </c>
      <c r="AF121" s="1">
        <f t="shared" si="32"/>
        <v>1014</v>
      </c>
      <c r="AG121" s="1">
        <f t="shared" si="33"/>
        <v>16.899999999999999</v>
      </c>
      <c r="AH121" s="24">
        <v>14</v>
      </c>
      <c r="AI121" s="24">
        <v>52</v>
      </c>
      <c r="AJ121" s="1">
        <f t="shared" si="34"/>
        <v>892</v>
      </c>
      <c r="AK121" s="25">
        <f t="shared" si="35"/>
        <v>128.46153846153845</v>
      </c>
      <c r="AL121" s="25">
        <f t="shared" si="36"/>
        <v>5.138461538461538</v>
      </c>
      <c r="AM121" s="17">
        <f t="shared" si="37"/>
        <v>179.64574898785423</v>
      </c>
      <c r="AN121" s="17">
        <f t="shared" si="38"/>
        <v>7.1858299595141695</v>
      </c>
      <c r="AO121" s="50" t="str">
        <f t="shared" si="39"/>
        <v>NO IDONEO</v>
      </c>
    </row>
    <row r="122" spans="1:41">
      <c r="A122" s="46">
        <v>117</v>
      </c>
      <c r="B122" s="47">
        <v>806</v>
      </c>
      <c r="C122" s="48" t="s">
        <v>729</v>
      </c>
      <c r="D122" s="47">
        <v>1103840862</v>
      </c>
      <c r="E122" s="1">
        <v>40</v>
      </c>
      <c r="F122" s="1" t="s">
        <v>36</v>
      </c>
      <c r="G122" s="1">
        <f t="shared" si="21"/>
        <v>28</v>
      </c>
      <c r="H122" s="1">
        <v>20</v>
      </c>
      <c r="I122" s="25">
        <f t="shared" si="22"/>
        <v>50</v>
      </c>
      <c r="J122" s="25">
        <f t="shared" si="23"/>
        <v>2</v>
      </c>
      <c r="K122" s="1">
        <v>4</v>
      </c>
      <c r="L122" s="1">
        <v>48</v>
      </c>
      <c r="M122" s="1">
        <f t="shared" si="24"/>
        <v>288</v>
      </c>
      <c r="N122" s="1" t="s">
        <v>37</v>
      </c>
      <c r="O122" s="1">
        <f t="shared" si="25"/>
        <v>374.4</v>
      </c>
      <c r="P122" s="1">
        <f t="shared" si="26"/>
        <v>6.2399999999999993</v>
      </c>
      <c r="Q122" s="24">
        <v>4</v>
      </c>
      <c r="R122" s="24">
        <v>55</v>
      </c>
      <c r="S122" s="1">
        <f t="shared" si="27"/>
        <v>295</v>
      </c>
      <c r="T122" s="25">
        <f t="shared" si="41"/>
        <v>146.35416666666666</v>
      </c>
      <c r="U122" s="25">
        <f t="shared" si="28"/>
        <v>5.854166666666667</v>
      </c>
      <c r="V122" s="1">
        <v>38</v>
      </c>
      <c r="W122" s="1" t="s">
        <v>38</v>
      </c>
      <c r="X122" s="1">
        <v>27</v>
      </c>
      <c r="Y122" s="1">
        <v>12</v>
      </c>
      <c r="Z122" s="25">
        <f t="shared" si="29"/>
        <v>31.578947368421051</v>
      </c>
      <c r="AA122" s="25">
        <f t="shared" si="30"/>
        <v>1.263157894736842</v>
      </c>
      <c r="AB122" s="1">
        <v>13</v>
      </c>
      <c r="AC122" s="1">
        <v>0</v>
      </c>
      <c r="AD122" s="1">
        <f t="shared" si="31"/>
        <v>780</v>
      </c>
      <c r="AE122" s="1">
        <v>2400</v>
      </c>
      <c r="AF122" s="1">
        <f t="shared" si="32"/>
        <v>1014</v>
      </c>
      <c r="AG122" s="1">
        <f t="shared" si="33"/>
        <v>16.899999999999999</v>
      </c>
      <c r="AH122" s="24">
        <v>15</v>
      </c>
      <c r="AI122" s="24">
        <v>0.4</v>
      </c>
      <c r="AJ122" s="1">
        <f t="shared" si="34"/>
        <v>900.4</v>
      </c>
      <c r="AK122" s="25">
        <f t="shared" si="35"/>
        <v>126.84615384615384</v>
      </c>
      <c r="AL122" s="25">
        <f t="shared" si="36"/>
        <v>5.0738461538461541</v>
      </c>
      <c r="AM122" s="17">
        <f t="shared" si="37"/>
        <v>354.77926788124154</v>
      </c>
      <c r="AN122" s="17">
        <f t="shared" si="38"/>
        <v>14.191170715249662</v>
      </c>
      <c r="AO122" s="50" t="str">
        <f t="shared" si="39"/>
        <v>IDONEO</v>
      </c>
    </row>
    <row r="123" spans="1:41">
      <c r="A123" s="46">
        <v>118</v>
      </c>
      <c r="B123" s="47">
        <v>492</v>
      </c>
      <c r="C123" s="48" t="s">
        <v>730</v>
      </c>
      <c r="D123" s="47">
        <v>1105532830</v>
      </c>
      <c r="E123" s="1">
        <v>40</v>
      </c>
      <c r="F123" s="1" t="s">
        <v>36</v>
      </c>
      <c r="G123" s="1">
        <f t="shared" si="21"/>
        <v>28</v>
      </c>
      <c r="H123" s="1">
        <v>9</v>
      </c>
      <c r="I123" s="25">
        <f t="shared" si="22"/>
        <v>22.5</v>
      </c>
      <c r="J123" s="25">
        <f t="shared" si="23"/>
        <v>0.9</v>
      </c>
      <c r="K123" s="1">
        <v>4</v>
      </c>
      <c r="L123" s="1">
        <v>48</v>
      </c>
      <c r="M123" s="1">
        <f t="shared" si="24"/>
        <v>288</v>
      </c>
      <c r="N123" s="1" t="s">
        <v>37</v>
      </c>
      <c r="O123" s="1">
        <f t="shared" si="25"/>
        <v>374.4</v>
      </c>
      <c r="P123" s="1">
        <f t="shared" si="26"/>
        <v>6.2399999999999993</v>
      </c>
      <c r="Q123" s="24">
        <v>0</v>
      </c>
      <c r="R123" s="24">
        <v>0</v>
      </c>
      <c r="S123" s="1">
        <f t="shared" si="27"/>
        <v>0</v>
      </c>
      <c r="T123" s="25">
        <v>0</v>
      </c>
      <c r="U123" s="25">
        <f t="shared" si="28"/>
        <v>0</v>
      </c>
      <c r="V123" s="1">
        <v>38</v>
      </c>
      <c r="W123" s="1" t="s">
        <v>38</v>
      </c>
      <c r="X123" s="1">
        <v>27</v>
      </c>
      <c r="Y123" s="1">
        <v>10</v>
      </c>
      <c r="Z123" s="25">
        <f t="shared" si="29"/>
        <v>26.315789473684209</v>
      </c>
      <c r="AA123" s="25">
        <f t="shared" si="30"/>
        <v>1.0526315789473684</v>
      </c>
      <c r="AB123" s="1">
        <v>13</v>
      </c>
      <c r="AC123" s="1">
        <v>0</v>
      </c>
      <c r="AD123" s="1">
        <f t="shared" si="31"/>
        <v>780</v>
      </c>
      <c r="AE123" s="1">
        <v>2400</v>
      </c>
      <c r="AF123" s="1">
        <f t="shared" si="32"/>
        <v>1014</v>
      </c>
      <c r="AG123" s="1">
        <f t="shared" si="33"/>
        <v>16.899999999999999</v>
      </c>
      <c r="AH123" s="24">
        <v>0</v>
      </c>
      <c r="AI123" s="24">
        <v>0</v>
      </c>
      <c r="AJ123" s="1">
        <f t="shared" si="34"/>
        <v>0</v>
      </c>
      <c r="AK123" s="25">
        <v>0</v>
      </c>
      <c r="AL123" s="25">
        <f t="shared" si="36"/>
        <v>0</v>
      </c>
      <c r="AM123" s="17">
        <f t="shared" si="37"/>
        <v>48.815789473684205</v>
      </c>
      <c r="AN123" s="17">
        <f t="shared" si="38"/>
        <v>1.9526315789473685</v>
      </c>
      <c r="AO123" s="50" t="str">
        <f t="shared" si="39"/>
        <v>NO IDONEO</v>
      </c>
    </row>
    <row r="124" spans="1:41">
      <c r="A124" s="46">
        <v>119</v>
      </c>
      <c r="B124" s="47">
        <v>405</v>
      </c>
      <c r="C124" s="48" t="s">
        <v>731</v>
      </c>
      <c r="D124" s="47">
        <v>1104685530</v>
      </c>
      <c r="E124" s="1">
        <v>40</v>
      </c>
      <c r="F124" s="1" t="s">
        <v>36</v>
      </c>
      <c r="G124" s="1">
        <f t="shared" si="21"/>
        <v>28</v>
      </c>
      <c r="H124" s="1">
        <v>23</v>
      </c>
      <c r="I124" s="25">
        <f t="shared" si="22"/>
        <v>57.5</v>
      </c>
      <c r="J124" s="25">
        <f t="shared" si="23"/>
        <v>2.2999999999999998</v>
      </c>
      <c r="K124" s="1">
        <v>4</v>
      </c>
      <c r="L124" s="1">
        <v>48</v>
      </c>
      <c r="M124" s="1">
        <f t="shared" si="24"/>
        <v>288</v>
      </c>
      <c r="N124" s="1" t="s">
        <v>37</v>
      </c>
      <c r="O124" s="1">
        <f t="shared" si="25"/>
        <v>374.4</v>
      </c>
      <c r="P124" s="1">
        <f t="shared" si="26"/>
        <v>6.2399999999999993</v>
      </c>
      <c r="Q124" s="24">
        <v>4</v>
      </c>
      <c r="R124" s="24">
        <v>48</v>
      </c>
      <c r="S124" s="1">
        <f t="shared" si="27"/>
        <v>288</v>
      </c>
      <c r="T124" s="25">
        <f t="shared" si="41"/>
        <v>150</v>
      </c>
      <c r="U124" s="25">
        <f t="shared" si="28"/>
        <v>6</v>
      </c>
      <c r="V124" s="1">
        <v>38</v>
      </c>
      <c r="W124" s="1" t="s">
        <v>38</v>
      </c>
      <c r="X124" s="1">
        <v>27</v>
      </c>
      <c r="Y124" s="1">
        <v>20</v>
      </c>
      <c r="Z124" s="25">
        <f t="shared" si="29"/>
        <v>52.631578947368418</v>
      </c>
      <c r="AA124" s="25">
        <f t="shared" si="30"/>
        <v>2.1052631578947367</v>
      </c>
      <c r="AB124" s="1">
        <v>13</v>
      </c>
      <c r="AC124" s="1">
        <v>0</v>
      </c>
      <c r="AD124" s="1">
        <f t="shared" si="31"/>
        <v>780</v>
      </c>
      <c r="AE124" s="1">
        <v>2400</v>
      </c>
      <c r="AF124" s="1">
        <f t="shared" si="32"/>
        <v>1014</v>
      </c>
      <c r="AG124" s="1">
        <f t="shared" si="33"/>
        <v>16.899999999999999</v>
      </c>
      <c r="AH124" s="24">
        <v>13</v>
      </c>
      <c r="AI124" s="24">
        <v>0</v>
      </c>
      <c r="AJ124" s="1">
        <f t="shared" si="34"/>
        <v>780</v>
      </c>
      <c r="AK124" s="25">
        <f t="shared" si="35"/>
        <v>150</v>
      </c>
      <c r="AL124" s="25">
        <f t="shared" si="36"/>
        <v>6</v>
      </c>
      <c r="AM124" s="17">
        <f t="shared" si="37"/>
        <v>410.13157894736844</v>
      </c>
      <c r="AN124" s="17">
        <f t="shared" si="38"/>
        <v>16.405263157894737</v>
      </c>
      <c r="AO124" s="50" t="str">
        <f t="shared" si="39"/>
        <v>IDONEO</v>
      </c>
    </row>
    <row r="125" spans="1:41" ht="16.5" thickBot="1">
      <c r="A125" s="54">
        <v>120</v>
      </c>
      <c r="B125" s="55">
        <v>1131</v>
      </c>
      <c r="C125" s="56" t="s">
        <v>732</v>
      </c>
      <c r="D125" s="55">
        <v>1105856841</v>
      </c>
      <c r="E125" s="57">
        <v>40</v>
      </c>
      <c r="F125" s="57" t="s">
        <v>36</v>
      </c>
      <c r="G125" s="57">
        <f t="shared" si="21"/>
        <v>28</v>
      </c>
      <c r="H125" s="57">
        <v>0</v>
      </c>
      <c r="I125" s="58">
        <f t="shared" si="22"/>
        <v>0</v>
      </c>
      <c r="J125" s="58">
        <f t="shared" si="23"/>
        <v>0</v>
      </c>
      <c r="K125" s="57">
        <v>4</v>
      </c>
      <c r="L125" s="57">
        <v>48</v>
      </c>
      <c r="M125" s="57">
        <f t="shared" si="24"/>
        <v>288</v>
      </c>
      <c r="N125" s="57" t="s">
        <v>37</v>
      </c>
      <c r="O125" s="57">
        <f t="shared" si="25"/>
        <v>374.4</v>
      </c>
      <c r="P125" s="57">
        <f t="shared" si="26"/>
        <v>6.2399999999999993</v>
      </c>
      <c r="Q125" s="59">
        <v>0</v>
      </c>
      <c r="R125" s="59">
        <v>0</v>
      </c>
      <c r="S125" s="57">
        <f t="shared" si="27"/>
        <v>0</v>
      </c>
      <c r="T125" s="58">
        <v>0</v>
      </c>
      <c r="U125" s="58">
        <f t="shared" si="28"/>
        <v>0</v>
      </c>
      <c r="V125" s="57">
        <v>38</v>
      </c>
      <c r="W125" s="57" t="s">
        <v>38</v>
      </c>
      <c r="X125" s="57">
        <v>27</v>
      </c>
      <c r="Y125" s="57">
        <v>0</v>
      </c>
      <c r="Z125" s="58">
        <f t="shared" si="29"/>
        <v>0</v>
      </c>
      <c r="AA125" s="58">
        <f t="shared" si="30"/>
        <v>0</v>
      </c>
      <c r="AB125" s="57">
        <v>13</v>
      </c>
      <c r="AC125" s="57">
        <v>0</v>
      </c>
      <c r="AD125" s="57">
        <f t="shared" si="31"/>
        <v>780</v>
      </c>
      <c r="AE125" s="57">
        <v>2400</v>
      </c>
      <c r="AF125" s="57">
        <f t="shared" si="32"/>
        <v>1014</v>
      </c>
      <c r="AG125" s="57">
        <f t="shared" si="33"/>
        <v>16.899999999999999</v>
      </c>
      <c r="AH125" s="59">
        <v>0</v>
      </c>
      <c r="AI125" s="59">
        <v>0</v>
      </c>
      <c r="AJ125" s="57">
        <f t="shared" si="34"/>
        <v>0</v>
      </c>
      <c r="AK125" s="58">
        <v>0</v>
      </c>
      <c r="AL125" s="58">
        <f t="shared" si="36"/>
        <v>0</v>
      </c>
      <c r="AM125" s="60">
        <f t="shared" si="37"/>
        <v>0</v>
      </c>
      <c r="AN125" s="60">
        <f t="shared" si="38"/>
        <v>0</v>
      </c>
      <c r="AO125" s="61" t="str">
        <f t="shared" si="39"/>
        <v>NO IDONEO</v>
      </c>
    </row>
    <row r="126" spans="1:41" hidden="1">
      <c r="D126" s="62">
        <v>1105262933</v>
      </c>
      <c r="E126" s="63">
        <v>40</v>
      </c>
      <c r="F126" s="63" t="s">
        <v>36</v>
      </c>
      <c r="G126" s="63">
        <f t="shared" si="21"/>
        <v>28</v>
      </c>
      <c r="H126" s="73" t="s">
        <v>733</v>
      </c>
      <c r="I126" s="74"/>
      <c r="J126" s="74"/>
      <c r="K126" s="74"/>
      <c r="L126" s="74"/>
      <c r="M126" s="74"/>
      <c r="N126" s="74"/>
      <c r="O126" s="74"/>
      <c r="P126" s="74"/>
      <c r="Q126" s="74"/>
      <c r="R126" s="74"/>
      <c r="S126" s="74"/>
      <c r="T126" s="74"/>
      <c r="U126" s="74"/>
      <c r="V126" s="74"/>
      <c r="W126" s="74"/>
      <c r="X126" s="74"/>
      <c r="Y126" s="74"/>
      <c r="Z126" s="74"/>
      <c r="AA126" s="74"/>
      <c r="AB126" s="74"/>
      <c r="AC126" s="74"/>
      <c r="AD126" s="74"/>
      <c r="AE126" s="74"/>
      <c r="AF126" s="74"/>
      <c r="AG126" s="74"/>
      <c r="AH126" s="74"/>
      <c r="AI126" s="74"/>
      <c r="AJ126" s="74"/>
      <c r="AK126" s="74"/>
      <c r="AL126" s="74"/>
      <c r="AM126" s="74"/>
      <c r="AN126" s="75"/>
    </row>
    <row r="127" spans="1:41" hidden="1">
      <c r="A127" s="65">
        <v>2</v>
      </c>
      <c r="B127" s="47">
        <v>1754</v>
      </c>
      <c r="C127" s="48" t="s">
        <v>734</v>
      </c>
      <c r="E127" s="66">
        <v>40</v>
      </c>
      <c r="F127" s="66" t="s">
        <v>36</v>
      </c>
      <c r="G127" s="66">
        <f t="shared" si="21"/>
        <v>28</v>
      </c>
      <c r="H127" s="73"/>
      <c r="I127" s="74"/>
      <c r="J127" s="74"/>
      <c r="K127" s="74"/>
      <c r="L127" s="74"/>
      <c r="M127" s="74"/>
      <c r="N127" s="74"/>
      <c r="O127" s="74"/>
      <c r="P127" s="74"/>
      <c r="Q127" s="74"/>
      <c r="R127" s="74"/>
      <c r="S127" s="74"/>
      <c r="T127" s="74"/>
      <c r="U127" s="74"/>
      <c r="V127" s="74"/>
      <c r="W127" s="74"/>
      <c r="X127" s="74"/>
      <c r="Y127" s="74"/>
      <c r="Z127" s="74"/>
      <c r="AA127" s="74"/>
      <c r="AB127" s="74"/>
      <c r="AC127" s="74"/>
      <c r="AD127" s="74"/>
      <c r="AE127" s="74"/>
      <c r="AF127" s="74"/>
      <c r="AG127" s="74"/>
      <c r="AH127" s="74"/>
      <c r="AI127" s="74"/>
      <c r="AJ127" s="74"/>
      <c r="AK127" s="74"/>
      <c r="AL127" s="74"/>
      <c r="AM127" s="74"/>
      <c r="AN127" s="75"/>
    </row>
    <row r="128" spans="1:41" hidden="1">
      <c r="A128" s="65">
        <v>7</v>
      </c>
      <c r="B128" s="47">
        <v>462</v>
      </c>
      <c r="C128" s="48" t="s">
        <v>735</v>
      </c>
      <c r="D128" s="47">
        <v>1105261778</v>
      </c>
      <c r="E128" s="66">
        <v>40</v>
      </c>
      <c r="F128" s="66" t="s">
        <v>36</v>
      </c>
      <c r="G128" s="66">
        <f t="shared" si="21"/>
        <v>28</v>
      </c>
      <c r="H128" s="73"/>
      <c r="I128" s="74"/>
      <c r="J128" s="74"/>
      <c r="K128" s="74"/>
      <c r="L128" s="74"/>
      <c r="M128" s="74"/>
      <c r="N128" s="74"/>
      <c r="O128" s="74"/>
      <c r="P128" s="74"/>
      <c r="Q128" s="74"/>
      <c r="R128" s="74"/>
      <c r="S128" s="74"/>
      <c r="T128" s="74"/>
      <c r="U128" s="74"/>
      <c r="V128" s="74"/>
      <c r="W128" s="74"/>
      <c r="X128" s="74"/>
      <c r="Y128" s="74"/>
      <c r="Z128" s="74"/>
      <c r="AA128" s="74"/>
      <c r="AB128" s="74"/>
      <c r="AC128" s="74"/>
      <c r="AD128" s="74"/>
      <c r="AE128" s="74"/>
      <c r="AF128" s="74"/>
      <c r="AG128" s="74"/>
      <c r="AH128" s="74"/>
      <c r="AI128" s="74"/>
      <c r="AJ128" s="74"/>
      <c r="AK128" s="74"/>
      <c r="AL128" s="74"/>
      <c r="AM128" s="74"/>
      <c r="AN128" s="75"/>
    </row>
    <row r="129" spans="1:40" hidden="1">
      <c r="A129" s="65">
        <v>10</v>
      </c>
      <c r="B129" s="47">
        <v>1620</v>
      </c>
      <c r="C129" s="48" t="s">
        <v>736</v>
      </c>
      <c r="D129" s="49" t="s">
        <v>737</v>
      </c>
      <c r="E129" s="66">
        <v>40</v>
      </c>
      <c r="F129" s="66" t="s">
        <v>36</v>
      </c>
      <c r="G129" s="66">
        <f t="shared" si="21"/>
        <v>28</v>
      </c>
      <c r="H129" s="73"/>
      <c r="I129" s="74"/>
      <c r="J129" s="74"/>
      <c r="K129" s="74"/>
      <c r="L129" s="74"/>
      <c r="M129" s="74"/>
      <c r="N129" s="74"/>
      <c r="O129" s="74"/>
      <c r="P129" s="74"/>
      <c r="Q129" s="74"/>
      <c r="R129" s="74"/>
      <c r="S129" s="74"/>
      <c r="T129" s="74"/>
      <c r="U129" s="74"/>
      <c r="V129" s="74"/>
      <c r="W129" s="74"/>
      <c r="X129" s="74"/>
      <c r="Y129" s="74"/>
      <c r="Z129" s="74"/>
      <c r="AA129" s="74"/>
      <c r="AB129" s="74"/>
      <c r="AC129" s="74"/>
      <c r="AD129" s="74"/>
      <c r="AE129" s="74"/>
      <c r="AF129" s="74"/>
      <c r="AG129" s="74"/>
      <c r="AH129" s="74"/>
      <c r="AI129" s="74"/>
      <c r="AJ129" s="74"/>
      <c r="AK129" s="74"/>
      <c r="AL129" s="74"/>
      <c r="AM129" s="74"/>
      <c r="AN129" s="75"/>
    </row>
    <row r="130" spans="1:40" hidden="1">
      <c r="A130" s="65">
        <v>17</v>
      </c>
      <c r="B130" s="47">
        <v>1007</v>
      </c>
      <c r="C130" s="48" t="s">
        <v>738</v>
      </c>
      <c r="D130" s="49" t="s">
        <v>739</v>
      </c>
      <c r="E130" s="66">
        <v>40</v>
      </c>
      <c r="F130" s="66" t="s">
        <v>36</v>
      </c>
      <c r="G130" s="66">
        <f t="shared" si="21"/>
        <v>28</v>
      </c>
      <c r="H130" s="73"/>
      <c r="I130" s="74"/>
      <c r="J130" s="74"/>
      <c r="K130" s="74"/>
      <c r="L130" s="74"/>
      <c r="M130" s="74"/>
      <c r="N130" s="74"/>
      <c r="O130" s="74"/>
      <c r="P130" s="74"/>
      <c r="Q130" s="74"/>
      <c r="R130" s="74"/>
      <c r="S130" s="74"/>
      <c r="T130" s="74"/>
      <c r="U130" s="74"/>
      <c r="V130" s="74"/>
      <c r="W130" s="74"/>
      <c r="X130" s="74"/>
      <c r="Y130" s="74"/>
      <c r="Z130" s="74"/>
      <c r="AA130" s="74"/>
      <c r="AB130" s="74"/>
      <c r="AC130" s="74"/>
      <c r="AD130" s="74"/>
      <c r="AE130" s="74"/>
      <c r="AF130" s="74"/>
      <c r="AG130" s="74"/>
      <c r="AH130" s="74"/>
      <c r="AI130" s="74"/>
      <c r="AJ130" s="74"/>
      <c r="AK130" s="74"/>
      <c r="AL130" s="74"/>
      <c r="AM130" s="74"/>
      <c r="AN130" s="75"/>
    </row>
    <row r="131" spans="1:40" hidden="1">
      <c r="A131" s="65">
        <v>20</v>
      </c>
      <c r="B131" s="47">
        <v>812</v>
      </c>
      <c r="C131" s="48" t="s">
        <v>740</v>
      </c>
      <c r="D131" s="47">
        <v>1103784615</v>
      </c>
      <c r="E131" s="66">
        <v>40</v>
      </c>
      <c r="F131" s="66" t="s">
        <v>36</v>
      </c>
      <c r="G131" s="66">
        <f t="shared" si="21"/>
        <v>28</v>
      </c>
      <c r="H131" s="73"/>
      <c r="I131" s="74"/>
      <c r="J131" s="74"/>
      <c r="K131" s="74"/>
      <c r="L131" s="74"/>
      <c r="M131" s="74"/>
      <c r="N131" s="74"/>
      <c r="O131" s="74"/>
      <c r="P131" s="74"/>
      <c r="Q131" s="74"/>
      <c r="R131" s="74"/>
      <c r="S131" s="74"/>
      <c r="T131" s="74"/>
      <c r="U131" s="74"/>
      <c r="V131" s="74"/>
      <c r="W131" s="74"/>
      <c r="X131" s="74"/>
      <c r="Y131" s="74"/>
      <c r="Z131" s="74"/>
      <c r="AA131" s="74"/>
      <c r="AB131" s="74"/>
      <c r="AC131" s="74"/>
      <c r="AD131" s="74"/>
      <c r="AE131" s="74"/>
      <c r="AF131" s="74"/>
      <c r="AG131" s="74"/>
      <c r="AH131" s="74"/>
      <c r="AI131" s="74"/>
      <c r="AJ131" s="74"/>
      <c r="AK131" s="74"/>
      <c r="AL131" s="74"/>
      <c r="AM131" s="74"/>
      <c r="AN131" s="75"/>
    </row>
    <row r="132" spans="1:40" hidden="1">
      <c r="A132" s="65">
        <v>21</v>
      </c>
      <c r="B132" s="47">
        <v>1775</v>
      </c>
      <c r="C132" s="48" t="s">
        <v>741</v>
      </c>
      <c r="D132" s="47">
        <v>1105678500</v>
      </c>
      <c r="E132" s="66">
        <v>40</v>
      </c>
      <c r="F132" s="66" t="s">
        <v>36</v>
      </c>
      <c r="G132" s="66">
        <f t="shared" si="21"/>
        <v>28</v>
      </c>
      <c r="H132" s="73"/>
      <c r="I132" s="74"/>
      <c r="J132" s="74"/>
      <c r="K132" s="74"/>
      <c r="L132" s="74"/>
      <c r="M132" s="74"/>
      <c r="N132" s="74"/>
      <c r="O132" s="74"/>
      <c r="P132" s="74"/>
      <c r="Q132" s="74"/>
      <c r="R132" s="74"/>
      <c r="S132" s="74"/>
      <c r="T132" s="74"/>
      <c r="U132" s="74"/>
      <c r="V132" s="74"/>
      <c r="W132" s="74"/>
      <c r="X132" s="74"/>
      <c r="Y132" s="74"/>
      <c r="Z132" s="74"/>
      <c r="AA132" s="74"/>
      <c r="AB132" s="74"/>
      <c r="AC132" s="74"/>
      <c r="AD132" s="74"/>
      <c r="AE132" s="74"/>
      <c r="AF132" s="74"/>
      <c r="AG132" s="74"/>
      <c r="AH132" s="74"/>
      <c r="AI132" s="74"/>
      <c r="AJ132" s="74"/>
      <c r="AK132" s="74"/>
      <c r="AL132" s="74"/>
      <c r="AM132" s="74"/>
      <c r="AN132" s="75"/>
    </row>
    <row r="133" spans="1:40" hidden="1">
      <c r="A133" s="65">
        <v>24</v>
      </c>
      <c r="B133" s="47">
        <v>1803</v>
      </c>
      <c r="C133" s="48" t="s">
        <v>742</v>
      </c>
      <c r="D133" s="47">
        <v>1105140022</v>
      </c>
      <c r="E133" s="66">
        <v>40</v>
      </c>
      <c r="F133" s="66" t="s">
        <v>36</v>
      </c>
      <c r="G133" s="66">
        <f t="shared" si="21"/>
        <v>28</v>
      </c>
      <c r="H133" s="73"/>
      <c r="I133" s="74"/>
      <c r="J133" s="74"/>
      <c r="K133" s="74"/>
      <c r="L133" s="74"/>
      <c r="M133" s="74"/>
      <c r="N133" s="74"/>
      <c r="O133" s="74"/>
      <c r="P133" s="74"/>
      <c r="Q133" s="74"/>
      <c r="R133" s="74"/>
      <c r="S133" s="74"/>
      <c r="T133" s="74"/>
      <c r="U133" s="74"/>
      <c r="V133" s="74"/>
      <c r="W133" s="74"/>
      <c r="X133" s="74"/>
      <c r="Y133" s="74"/>
      <c r="Z133" s="74"/>
      <c r="AA133" s="74"/>
      <c r="AB133" s="74"/>
      <c r="AC133" s="74"/>
      <c r="AD133" s="74"/>
      <c r="AE133" s="74"/>
      <c r="AF133" s="74"/>
      <c r="AG133" s="74"/>
      <c r="AH133" s="74"/>
      <c r="AI133" s="74"/>
      <c r="AJ133" s="74"/>
      <c r="AK133" s="74"/>
      <c r="AL133" s="74"/>
      <c r="AM133" s="74"/>
      <c r="AN133" s="75"/>
    </row>
    <row r="134" spans="1:40" hidden="1">
      <c r="A134" s="65">
        <v>28</v>
      </c>
      <c r="B134" s="47">
        <v>377</v>
      </c>
      <c r="C134" s="48" t="s">
        <v>743</v>
      </c>
      <c r="D134" s="49" t="s">
        <v>744</v>
      </c>
      <c r="E134" s="66">
        <v>40</v>
      </c>
      <c r="F134" s="66" t="s">
        <v>36</v>
      </c>
      <c r="G134" s="66">
        <f t="shared" ref="G134:G181" si="42">(E134*70)/100</f>
        <v>28</v>
      </c>
      <c r="H134" s="73"/>
      <c r="I134" s="74"/>
      <c r="J134" s="74"/>
      <c r="K134" s="74"/>
      <c r="L134" s="74"/>
      <c r="M134" s="74"/>
      <c r="N134" s="74"/>
      <c r="O134" s="74"/>
      <c r="P134" s="74"/>
      <c r="Q134" s="74"/>
      <c r="R134" s="74"/>
      <c r="S134" s="74"/>
      <c r="T134" s="74"/>
      <c r="U134" s="74"/>
      <c r="V134" s="74"/>
      <c r="W134" s="74"/>
      <c r="X134" s="74"/>
      <c r="Y134" s="74"/>
      <c r="Z134" s="74"/>
      <c r="AA134" s="74"/>
      <c r="AB134" s="74"/>
      <c r="AC134" s="74"/>
      <c r="AD134" s="74"/>
      <c r="AE134" s="74"/>
      <c r="AF134" s="74"/>
      <c r="AG134" s="74"/>
      <c r="AH134" s="74"/>
      <c r="AI134" s="74"/>
      <c r="AJ134" s="74"/>
      <c r="AK134" s="74"/>
      <c r="AL134" s="74"/>
      <c r="AM134" s="74"/>
      <c r="AN134" s="75"/>
    </row>
    <row r="135" spans="1:40" hidden="1">
      <c r="A135" s="65">
        <v>35</v>
      </c>
      <c r="B135" s="47">
        <v>117</v>
      </c>
      <c r="C135" s="48" t="s">
        <v>745</v>
      </c>
      <c r="D135" s="47">
        <v>1105657033</v>
      </c>
      <c r="E135" s="66">
        <v>40</v>
      </c>
      <c r="F135" s="66" t="s">
        <v>36</v>
      </c>
      <c r="G135" s="66">
        <f t="shared" si="42"/>
        <v>28</v>
      </c>
      <c r="H135" s="73"/>
      <c r="I135" s="74"/>
      <c r="J135" s="74"/>
      <c r="K135" s="74"/>
      <c r="L135" s="74"/>
      <c r="M135" s="74"/>
      <c r="N135" s="74"/>
      <c r="O135" s="74"/>
      <c r="P135" s="74"/>
      <c r="Q135" s="74"/>
      <c r="R135" s="74"/>
      <c r="S135" s="74"/>
      <c r="T135" s="74"/>
      <c r="U135" s="74"/>
      <c r="V135" s="74"/>
      <c r="W135" s="74"/>
      <c r="X135" s="74"/>
      <c r="Y135" s="74"/>
      <c r="Z135" s="74"/>
      <c r="AA135" s="74"/>
      <c r="AB135" s="74"/>
      <c r="AC135" s="74"/>
      <c r="AD135" s="74"/>
      <c r="AE135" s="74"/>
      <c r="AF135" s="74"/>
      <c r="AG135" s="74"/>
      <c r="AH135" s="74"/>
      <c r="AI135" s="74"/>
      <c r="AJ135" s="74"/>
      <c r="AK135" s="74"/>
      <c r="AL135" s="74"/>
      <c r="AM135" s="74"/>
      <c r="AN135" s="75"/>
    </row>
    <row r="136" spans="1:40" hidden="1">
      <c r="A136" s="65">
        <v>38</v>
      </c>
      <c r="B136" s="47">
        <v>1898</v>
      </c>
      <c r="C136" s="48" t="s">
        <v>746</v>
      </c>
      <c r="D136" s="49" t="s">
        <v>747</v>
      </c>
      <c r="E136" s="66">
        <v>40</v>
      </c>
      <c r="F136" s="66" t="s">
        <v>36</v>
      </c>
      <c r="G136" s="66">
        <f t="shared" si="42"/>
        <v>28</v>
      </c>
      <c r="H136" s="73"/>
      <c r="I136" s="74"/>
      <c r="J136" s="74"/>
      <c r="K136" s="74"/>
      <c r="L136" s="74"/>
      <c r="M136" s="74"/>
      <c r="N136" s="74"/>
      <c r="O136" s="74"/>
      <c r="P136" s="74"/>
      <c r="Q136" s="74"/>
      <c r="R136" s="74"/>
      <c r="S136" s="74"/>
      <c r="T136" s="74"/>
      <c r="U136" s="74"/>
      <c r="V136" s="74"/>
      <c r="W136" s="74"/>
      <c r="X136" s="74"/>
      <c r="Y136" s="74"/>
      <c r="Z136" s="74"/>
      <c r="AA136" s="74"/>
      <c r="AB136" s="74"/>
      <c r="AC136" s="74"/>
      <c r="AD136" s="74"/>
      <c r="AE136" s="74"/>
      <c r="AF136" s="74"/>
      <c r="AG136" s="74"/>
      <c r="AH136" s="74"/>
      <c r="AI136" s="74"/>
      <c r="AJ136" s="74"/>
      <c r="AK136" s="74"/>
      <c r="AL136" s="74"/>
      <c r="AM136" s="74"/>
      <c r="AN136" s="75"/>
    </row>
    <row r="137" spans="1:40" hidden="1">
      <c r="A137" s="65">
        <v>40</v>
      </c>
      <c r="B137" s="47">
        <v>1711</v>
      </c>
      <c r="C137" s="48" t="s">
        <v>748</v>
      </c>
      <c r="D137" s="47">
        <v>1104797319</v>
      </c>
      <c r="E137" s="66">
        <v>40</v>
      </c>
      <c r="F137" s="66" t="s">
        <v>36</v>
      </c>
      <c r="G137" s="66">
        <f t="shared" si="42"/>
        <v>28</v>
      </c>
      <c r="H137" s="73"/>
      <c r="I137" s="74"/>
      <c r="J137" s="74"/>
      <c r="K137" s="74"/>
      <c r="L137" s="74"/>
      <c r="M137" s="74"/>
      <c r="N137" s="74"/>
      <c r="O137" s="74"/>
      <c r="P137" s="74"/>
      <c r="Q137" s="74"/>
      <c r="R137" s="74"/>
      <c r="S137" s="74"/>
      <c r="T137" s="74"/>
      <c r="U137" s="74"/>
      <c r="V137" s="74"/>
      <c r="W137" s="74"/>
      <c r="X137" s="74"/>
      <c r="Y137" s="74"/>
      <c r="Z137" s="74"/>
      <c r="AA137" s="74"/>
      <c r="AB137" s="74"/>
      <c r="AC137" s="74"/>
      <c r="AD137" s="74"/>
      <c r="AE137" s="74"/>
      <c r="AF137" s="74"/>
      <c r="AG137" s="74"/>
      <c r="AH137" s="74"/>
      <c r="AI137" s="74"/>
      <c r="AJ137" s="74"/>
      <c r="AK137" s="74"/>
      <c r="AL137" s="74"/>
      <c r="AM137" s="74"/>
      <c r="AN137" s="75"/>
    </row>
    <row r="138" spans="1:40" hidden="1">
      <c r="A138" s="65">
        <v>41</v>
      </c>
      <c r="B138" s="47">
        <v>679</v>
      </c>
      <c r="C138" s="48" t="s">
        <v>749</v>
      </c>
      <c r="D138" s="49" t="s">
        <v>750</v>
      </c>
      <c r="E138" s="66">
        <v>40</v>
      </c>
      <c r="F138" s="66" t="s">
        <v>36</v>
      </c>
      <c r="G138" s="66">
        <f t="shared" si="42"/>
        <v>28</v>
      </c>
      <c r="H138" s="73"/>
      <c r="I138" s="74"/>
      <c r="J138" s="74"/>
      <c r="K138" s="74"/>
      <c r="L138" s="74"/>
      <c r="M138" s="74"/>
      <c r="N138" s="74"/>
      <c r="O138" s="74"/>
      <c r="P138" s="74"/>
      <c r="Q138" s="74"/>
      <c r="R138" s="74"/>
      <c r="S138" s="74"/>
      <c r="T138" s="74"/>
      <c r="U138" s="74"/>
      <c r="V138" s="74"/>
      <c r="W138" s="74"/>
      <c r="X138" s="74"/>
      <c r="Y138" s="74"/>
      <c r="Z138" s="74"/>
      <c r="AA138" s="74"/>
      <c r="AB138" s="74"/>
      <c r="AC138" s="74"/>
      <c r="AD138" s="74"/>
      <c r="AE138" s="74"/>
      <c r="AF138" s="74"/>
      <c r="AG138" s="74"/>
      <c r="AH138" s="74"/>
      <c r="AI138" s="74"/>
      <c r="AJ138" s="74"/>
      <c r="AK138" s="74"/>
      <c r="AL138" s="74"/>
      <c r="AM138" s="74"/>
      <c r="AN138" s="75"/>
    </row>
    <row r="139" spans="1:40" hidden="1">
      <c r="A139" s="65">
        <v>44</v>
      </c>
      <c r="B139" s="47">
        <v>1389</v>
      </c>
      <c r="C139" s="48" t="s">
        <v>751</v>
      </c>
      <c r="D139" s="47">
        <v>1105690547</v>
      </c>
      <c r="E139" s="66">
        <v>40</v>
      </c>
      <c r="F139" s="66" t="s">
        <v>36</v>
      </c>
      <c r="G139" s="66">
        <f t="shared" si="42"/>
        <v>28</v>
      </c>
      <c r="H139" s="73"/>
      <c r="I139" s="74"/>
      <c r="J139" s="74"/>
      <c r="K139" s="74"/>
      <c r="L139" s="74"/>
      <c r="M139" s="74"/>
      <c r="N139" s="74"/>
      <c r="O139" s="74"/>
      <c r="P139" s="74"/>
      <c r="Q139" s="74"/>
      <c r="R139" s="74"/>
      <c r="S139" s="74"/>
      <c r="T139" s="74"/>
      <c r="U139" s="74"/>
      <c r="V139" s="74"/>
      <c r="W139" s="74"/>
      <c r="X139" s="74"/>
      <c r="Y139" s="74"/>
      <c r="Z139" s="74"/>
      <c r="AA139" s="74"/>
      <c r="AB139" s="74"/>
      <c r="AC139" s="74"/>
      <c r="AD139" s="74"/>
      <c r="AE139" s="74"/>
      <c r="AF139" s="74"/>
      <c r="AG139" s="74"/>
      <c r="AH139" s="74"/>
      <c r="AI139" s="74"/>
      <c r="AJ139" s="74"/>
      <c r="AK139" s="74"/>
      <c r="AL139" s="74"/>
      <c r="AM139" s="74"/>
      <c r="AN139" s="75"/>
    </row>
    <row r="140" spans="1:40" hidden="1">
      <c r="A140" s="65">
        <v>45</v>
      </c>
      <c r="B140" s="47">
        <v>1267</v>
      </c>
      <c r="C140" s="48" t="s">
        <v>752</v>
      </c>
      <c r="D140" s="49" t="s">
        <v>753</v>
      </c>
      <c r="E140" s="66">
        <v>40</v>
      </c>
      <c r="F140" s="66" t="s">
        <v>36</v>
      </c>
      <c r="G140" s="66">
        <f t="shared" si="42"/>
        <v>28</v>
      </c>
      <c r="H140" s="73"/>
      <c r="I140" s="74"/>
      <c r="J140" s="74"/>
      <c r="K140" s="74"/>
      <c r="L140" s="74"/>
      <c r="M140" s="74"/>
      <c r="N140" s="74"/>
      <c r="O140" s="74"/>
      <c r="P140" s="74"/>
      <c r="Q140" s="74"/>
      <c r="R140" s="74"/>
      <c r="S140" s="74"/>
      <c r="T140" s="74"/>
      <c r="U140" s="74"/>
      <c r="V140" s="74"/>
      <c r="W140" s="74"/>
      <c r="X140" s="74"/>
      <c r="Y140" s="74"/>
      <c r="Z140" s="74"/>
      <c r="AA140" s="74"/>
      <c r="AB140" s="74"/>
      <c r="AC140" s="74"/>
      <c r="AD140" s="74"/>
      <c r="AE140" s="74"/>
      <c r="AF140" s="74"/>
      <c r="AG140" s="74"/>
      <c r="AH140" s="74"/>
      <c r="AI140" s="74"/>
      <c r="AJ140" s="74"/>
      <c r="AK140" s="74"/>
      <c r="AL140" s="74"/>
      <c r="AM140" s="74"/>
      <c r="AN140" s="75"/>
    </row>
    <row r="141" spans="1:40" hidden="1">
      <c r="A141" s="65">
        <v>46</v>
      </c>
      <c r="B141" s="47">
        <v>1004</v>
      </c>
      <c r="C141" s="48" t="s">
        <v>754</v>
      </c>
      <c r="D141" s="49" t="s">
        <v>755</v>
      </c>
      <c r="E141" s="66">
        <v>40</v>
      </c>
      <c r="F141" s="66" t="s">
        <v>36</v>
      </c>
      <c r="G141" s="66">
        <f t="shared" si="42"/>
        <v>28</v>
      </c>
      <c r="H141" s="73"/>
      <c r="I141" s="74"/>
      <c r="J141" s="74"/>
      <c r="K141" s="74"/>
      <c r="L141" s="74"/>
      <c r="M141" s="74"/>
      <c r="N141" s="74"/>
      <c r="O141" s="74"/>
      <c r="P141" s="74"/>
      <c r="Q141" s="74"/>
      <c r="R141" s="74"/>
      <c r="S141" s="74"/>
      <c r="T141" s="74"/>
      <c r="U141" s="74"/>
      <c r="V141" s="74"/>
      <c r="W141" s="74"/>
      <c r="X141" s="74"/>
      <c r="Y141" s="74"/>
      <c r="Z141" s="74"/>
      <c r="AA141" s="74"/>
      <c r="AB141" s="74"/>
      <c r="AC141" s="74"/>
      <c r="AD141" s="74"/>
      <c r="AE141" s="74"/>
      <c r="AF141" s="74"/>
      <c r="AG141" s="74"/>
      <c r="AH141" s="74"/>
      <c r="AI141" s="74"/>
      <c r="AJ141" s="74"/>
      <c r="AK141" s="74"/>
      <c r="AL141" s="74"/>
      <c r="AM141" s="74"/>
      <c r="AN141" s="75"/>
    </row>
    <row r="142" spans="1:40" hidden="1">
      <c r="A142" s="65">
        <v>47</v>
      </c>
      <c r="B142" s="47">
        <v>1785</v>
      </c>
      <c r="C142" s="48" t="s">
        <v>756</v>
      </c>
      <c r="D142" s="49" t="s">
        <v>757</v>
      </c>
      <c r="E142" s="66">
        <v>40</v>
      </c>
      <c r="F142" s="66" t="s">
        <v>36</v>
      </c>
      <c r="G142" s="66">
        <f t="shared" si="42"/>
        <v>28</v>
      </c>
      <c r="H142" s="73"/>
      <c r="I142" s="74"/>
      <c r="J142" s="74"/>
      <c r="K142" s="74"/>
      <c r="L142" s="74"/>
      <c r="M142" s="74"/>
      <c r="N142" s="74"/>
      <c r="O142" s="74"/>
      <c r="P142" s="74"/>
      <c r="Q142" s="74"/>
      <c r="R142" s="74"/>
      <c r="S142" s="74"/>
      <c r="T142" s="74"/>
      <c r="U142" s="74"/>
      <c r="V142" s="74"/>
      <c r="W142" s="74"/>
      <c r="X142" s="74"/>
      <c r="Y142" s="74"/>
      <c r="Z142" s="74"/>
      <c r="AA142" s="74"/>
      <c r="AB142" s="74"/>
      <c r="AC142" s="74"/>
      <c r="AD142" s="74"/>
      <c r="AE142" s="74"/>
      <c r="AF142" s="74"/>
      <c r="AG142" s="74"/>
      <c r="AH142" s="74"/>
      <c r="AI142" s="74"/>
      <c r="AJ142" s="74"/>
      <c r="AK142" s="74"/>
      <c r="AL142" s="74"/>
      <c r="AM142" s="74"/>
      <c r="AN142" s="75"/>
    </row>
    <row r="143" spans="1:40" hidden="1">
      <c r="A143" s="65">
        <v>52</v>
      </c>
      <c r="B143" s="47">
        <v>710</v>
      </c>
      <c r="C143" s="48" t="s">
        <v>758</v>
      </c>
      <c r="D143" s="49" t="s">
        <v>759</v>
      </c>
      <c r="E143" s="66">
        <v>40</v>
      </c>
      <c r="F143" s="66" t="s">
        <v>36</v>
      </c>
      <c r="G143" s="66">
        <f t="shared" si="42"/>
        <v>28</v>
      </c>
      <c r="H143" s="73"/>
      <c r="I143" s="74"/>
      <c r="J143" s="74"/>
      <c r="K143" s="74"/>
      <c r="L143" s="74"/>
      <c r="M143" s="74"/>
      <c r="N143" s="74"/>
      <c r="O143" s="74"/>
      <c r="P143" s="74"/>
      <c r="Q143" s="74"/>
      <c r="R143" s="74"/>
      <c r="S143" s="74"/>
      <c r="T143" s="74"/>
      <c r="U143" s="74"/>
      <c r="V143" s="74"/>
      <c r="W143" s="74"/>
      <c r="X143" s="74"/>
      <c r="Y143" s="74"/>
      <c r="Z143" s="74"/>
      <c r="AA143" s="74"/>
      <c r="AB143" s="74"/>
      <c r="AC143" s="74"/>
      <c r="AD143" s="74"/>
      <c r="AE143" s="74"/>
      <c r="AF143" s="74"/>
      <c r="AG143" s="74"/>
      <c r="AH143" s="74"/>
      <c r="AI143" s="74"/>
      <c r="AJ143" s="74"/>
      <c r="AK143" s="74"/>
      <c r="AL143" s="74"/>
      <c r="AM143" s="74"/>
      <c r="AN143" s="75"/>
    </row>
    <row r="144" spans="1:40" hidden="1">
      <c r="E144" s="66">
        <v>40</v>
      </c>
      <c r="F144" s="66" t="s">
        <v>36</v>
      </c>
      <c r="G144" s="66">
        <f t="shared" si="42"/>
        <v>28</v>
      </c>
      <c r="H144" s="73"/>
      <c r="I144" s="74"/>
      <c r="J144" s="74"/>
      <c r="K144" s="74"/>
      <c r="L144" s="74"/>
      <c r="M144" s="74"/>
      <c r="N144" s="74"/>
      <c r="O144" s="74"/>
      <c r="P144" s="74"/>
      <c r="Q144" s="74"/>
      <c r="R144" s="74"/>
      <c r="S144" s="74"/>
      <c r="T144" s="74"/>
      <c r="U144" s="74"/>
      <c r="V144" s="74"/>
      <c r="W144" s="74"/>
      <c r="X144" s="74"/>
      <c r="Y144" s="74"/>
      <c r="Z144" s="74"/>
      <c r="AA144" s="74"/>
      <c r="AB144" s="74"/>
      <c r="AC144" s="74"/>
      <c r="AD144" s="74"/>
      <c r="AE144" s="74"/>
      <c r="AF144" s="74"/>
      <c r="AG144" s="74"/>
      <c r="AH144" s="74"/>
      <c r="AI144" s="74"/>
      <c r="AJ144" s="74"/>
      <c r="AK144" s="74"/>
      <c r="AL144" s="74"/>
      <c r="AM144" s="74"/>
      <c r="AN144" s="75"/>
    </row>
    <row r="145" spans="1:40" hidden="1">
      <c r="A145" s="65">
        <v>55</v>
      </c>
      <c r="B145" s="47">
        <v>1917</v>
      </c>
      <c r="C145" s="48" t="s">
        <v>760</v>
      </c>
      <c r="D145" s="47">
        <v>1105449373</v>
      </c>
      <c r="E145" s="66">
        <v>40</v>
      </c>
      <c r="F145" s="66" t="s">
        <v>36</v>
      </c>
      <c r="G145" s="66">
        <f t="shared" si="42"/>
        <v>28</v>
      </c>
      <c r="H145" s="73"/>
      <c r="I145" s="74"/>
      <c r="J145" s="74"/>
      <c r="K145" s="74"/>
      <c r="L145" s="74"/>
      <c r="M145" s="74"/>
      <c r="N145" s="74"/>
      <c r="O145" s="74"/>
      <c r="P145" s="74"/>
      <c r="Q145" s="74"/>
      <c r="R145" s="74"/>
      <c r="S145" s="74"/>
      <c r="T145" s="74"/>
      <c r="U145" s="74"/>
      <c r="V145" s="74"/>
      <c r="W145" s="74"/>
      <c r="X145" s="74"/>
      <c r="Y145" s="74"/>
      <c r="Z145" s="74"/>
      <c r="AA145" s="74"/>
      <c r="AB145" s="74"/>
      <c r="AC145" s="74"/>
      <c r="AD145" s="74"/>
      <c r="AE145" s="74"/>
      <c r="AF145" s="74"/>
      <c r="AG145" s="74"/>
      <c r="AH145" s="74"/>
      <c r="AI145" s="74"/>
      <c r="AJ145" s="74"/>
      <c r="AK145" s="74"/>
      <c r="AL145" s="74"/>
      <c r="AM145" s="74"/>
      <c r="AN145" s="75"/>
    </row>
    <row r="146" spans="1:40" hidden="1">
      <c r="A146" s="65">
        <v>62</v>
      </c>
      <c r="B146" s="47">
        <v>900</v>
      </c>
      <c r="C146" s="48" t="s">
        <v>761</v>
      </c>
      <c r="D146" s="49" t="s">
        <v>762</v>
      </c>
      <c r="E146" s="66">
        <v>40</v>
      </c>
      <c r="F146" s="66" t="s">
        <v>36</v>
      </c>
      <c r="G146" s="66">
        <f t="shared" si="42"/>
        <v>28</v>
      </c>
      <c r="H146" s="73"/>
      <c r="I146" s="74"/>
      <c r="J146" s="74"/>
      <c r="K146" s="74"/>
      <c r="L146" s="74"/>
      <c r="M146" s="74"/>
      <c r="N146" s="74"/>
      <c r="O146" s="74"/>
      <c r="P146" s="74"/>
      <c r="Q146" s="74"/>
      <c r="R146" s="74"/>
      <c r="S146" s="74"/>
      <c r="T146" s="74"/>
      <c r="U146" s="74"/>
      <c r="V146" s="74"/>
      <c r="W146" s="74"/>
      <c r="X146" s="74"/>
      <c r="Y146" s="74"/>
      <c r="Z146" s="74"/>
      <c r="AA146" s="74"/>
      <c r="AB146" s="74"/>
      <c r="AC146" s="74"/>
      <c r="AD146" s="74"/>
      <c r="AE146" s="74"/>
      <c r="AF146" s="74"/>
      <c r="AG146" s="74"/>
      <c r="AH146" s="74"/>
      <c r="AI146" s="74"/>
      <c r="AJ146" s="74"/>
      <c r="AK146" s="74"/>
      <c r="AL146" s="74"/>
      <c r="AM146" s="74"/>
      <c r="AN146" s="75"/>
    </row>
    <row r="147" spans="1:40" hidden="1">
      <c r="A147" s="65">
        <v>71</v>
      </c>
      <c r="B147" s="47">
        <v>1243</v>
      </c>
      <c r="C147" s="48" t="s">
        <v>763</v>
      </c>
      <c r="D147" s="49" t="s">
        <v>764</v>
      </c>
      <c r="E147" s="66">
        <v>40</v>
      </c>
      <c r="F147" s="66" t="s">
        <v>36</v>
      </c>
      <c r="G147" s="66">
        <f t="shared" si="42"/>
        <v>28</v>
      </c>
      <c r="H147" s="73"/>
      <c r="I147" s="74"/>
      <c r="J147" s="74"/>
      <c r="K147" s="74"/>
      <c r="L147" s="74"/>
      <c r="M147" s="74"/>
      <c r="N147" s="74"/>
      <c r="O147" s="74"/>
      <c r="P147" s="74"/>
      <c r="Q147" s="74"/>
      <c r="R147" s="74"/>
      <c r="S147" s="74"/>
      <c r="T147" s="74"/>
      <c r="U147" s="74"/>
      <c r="V147" s="74"/>
      <c r="W147" s="74"/>
      <c r="X147" s="74"/>
      <c r="Y147" s="74"/>
      <c r="Z147" s="74"/>
      <c r="AA147" s="74"/>
      <c r="AB147" s="74"/>
      <c r="AC147" s="74"/>
      <c r="AD147" s="74"/>
      <c r="AE147" s="74"/>
      <c r="AF147" s="74"/>
      <c r="AG147" s="74"/>
      <c r="AH147" s="74"/>
      <c r="AI147" s="74"/>
      <c r="AJ147" s="74"/>
      <c r="AK147" s="74"/>
      <c r="AL147" s="74"/>
      <c r="AM147" s="74"/>
      <c r="AN147" s="75"/>
    </row>
    <row r="148" spans="1:40" hidden="1">
      <c r="A148" s="65">
        <v>72</v>
      </c>
      <c r="B148" s="47">
        <v>990</v>
      </c>
      <c r="C148" s="48" t="s">
        <v>765</v>
      </c>
      <c r="D148" s="47">
        <v>1723045926</v>
      </c>
      <c r="E148" s="66">
        <v>40</v>
      </c>
      <c r="F148" s="66" t="s">
        <v>36</v>
      </c>
      <c r="G148" s="66">
        <f t="shared" si="42"/>
        <v>28</v>
      </c>
      <c r="H148" s="73"/>
      <c r="I148" s="74"/>
      <c r="J148" s="74"/>
      <c r="K148" s="74"/>
      <c r="L148" s="74"/>
      <c r="M148" s="74"/>
      <c r="N148" s="74"/>
      <c r="O148" s="74"/>
      <c r="P148" s="74"/>
      <c r="Q148" s="74"/>
      <c r="R148" s="74"/>
      <c r="S148" s="74"/>
      <c r="T148" s="74"/>
      <c r="U148" s="74"/>
      <c r="V148" s="74"/>
      <c r="W148" s="74"/>
      <c r="X148" s="74"/>
      <c r="Y148" s="74"/>
      <c r="Z148" s="74"/>
      <c r="AA148" s="74"/>
      <c r="AB148" s="74"/>
      <c r="AC148" s="74"/>
      <c r="AD148" s="74"/>
      <c r="AE148" s="74"/>
      <c r="AF148" s="74"/>
      <c r="AG148" s="74"/>
      <c r="AH148" s="74"/>
      <c r="AI148" s="74"/>
      <c r="AJ148" s="74"/>
      <c r="AK148" s="74"/>
      <c r="AL148" s="74"/>
      <c r="AM148" s="74"/>
      <c r="AN148" s="75"/>
    </row>
    <row r="149" spans="1:40" hidden="1">
      <c r="A149" s="65">
        <v>73</v>
      </c>
      <c r="B149" s="47">
        <v>888</v>
      </c>
      <c r="C149" s="48" t="s">
        <v>766</v>
      </c>
      <c r="D149" s="47">
        <v>705225878</v>
      </c>
      <c r="E149" s="66">
        <v>40</v>
      </c>
      <c r="F149" s="66" t="s">
        <v>36</v>
      </c>
      <c r="G149" s="66">
        <f t="shared" si="42"/>
        <v>28</v>
      </c>
      <c r="H149" s="73"/>
      <c r="I149" s="74"/>
      <c r="J149" s="74"/>
      <c r="K149" s="74"/>
      <c r="L149" s="74"/>
      <c r="M149" s="74"/>
      <c r="N149" s="74"/>
      <c r="O149" s="74"/>
      <c r="P149" s="74"/>
      <c r="Q149" s="74"/>
      <c r="R149" s="74"/>
      <c r="S149" s="74"/>
      <c r="T149" s="74"/>
      <c r="U149" s="74"/>
      <c r="V149" s="74"/>
      <c r="W149" s="74"/>
      <c r="X149" s="74"/>
      <c r="Y149" s="74"/>
      <c r="Z149" s="74"/>
      <c r="AA149" s="74"/>
      <c r="AB149" s="74"/>
      <c r="AC149" s="74"/>
      <c r="AD149" s="74"/>
      <c r="AE149" s="74"/>
      <c r="AF149" s="74"/>
      <c r="AG149" s="74"/>
      <c r="AH149" s="74"/>
      <c r="AI149" s="74"/>
      <c r="AJ149" s="74"/>
      <c r="AK149" s="74"/>
      <c r="AL149" s="74"/>
      <c r="AM149" s="74"/>
      <c r="AN149" s="75"/>
    </row>
    <row r="150" spans="1:40" hidden="1">
      <c r="A150" s="65">
        <v>77</v>
      </c>
      <c r="B150" s="47">
        <v>275</v>
      </c>
      <c r="C150" s="48" t="s">
        <v>767</v>
      </c>
      <c r="D150" s="47">
        <v>1104130164</v>
      </c>
      <c r="E150" s="66">
        <v>40</v>
      </c>
      <c r="F150" s="66" t="s">
        <v>36</v>
      </c>
      <c r="G150" s="66">
        <f t="shared" si="42"/>
        <v>28</v>
      </c>
      <c r="H150" s="73"/>
      <c r="I150" s="74"/>
      <c r="J150" s="74"/>
      <c r="K150" s="74"/>
      <c r="L150" s="74"/>
      <c r="M150" s="74"/>
      <c r="N150" s="74"/>
      <c r="O150" s="74"/>
      <c r="P150" s="74"/>
      <c r="Q150" s="74"/>
      <c r="R150" s="74"/>
      <c r="S150" s="74"/>
      <c r="T150" s="74"/>
      <c r="U150" s="74"/>
      <c r="V150" s="74"/>
      <c r="W150" s="74"/>
      <c r="X150" s="74"/>
      <c r="Y150" s="74"/>
      <c r="Z150" s="74"/>
      <c r="AA150" s="74"/>
      <c r="AB150" s="74"/>
      <c r="AC150" s="74"/>
      <c r="AD150" s="74"/>
      <c r="AE150" s="74"/>
      <c r="AF150" s="74"/>
      <c r="AG150" s="74"/>
      <c r="AH150" s="74"/>
      <c r="AI150" s="74"/>
      <c r="AJ150" s="74"/>
      <c r="AK150" s="74"/>
      <c r="AL150" s="74"/>
      <c r="AM150" s="74"/>
      <c r="AN150" s="75"/>
    </row>
    <row r="151" spans="1:40" hidden="1">
      <c r="A151" s="65">
        <v>80</v>
      </c>
      <c r="B151" s="47">
        <v>498</v>
      </c>
      <c r="C151" s="48" t="s">
        <v>768</v>
      </c>
      <c r="D151" s="47">
        <v>1104730765</v>
      </c>
      <c r="E151" s="66">
        <v>40</v>
      </c>
      <c r="F151" s="66" t="s">
        <v>36</v>
      </c>
      <c r="G151" s="66">
        <f t="shared" si="42"/>
        <v>28</v>
      </c>
      <c r="H151" s="73"/>
      <c r="I151" s="74"/>
      <c r="J151" s="74"/>
      <c r="K151" s="74"/>
      <c r="L151" s="74"/>
      <c r="M151" s="74"/>
      <c r="N151" s="74"/>
      <c r="O151" s="74"/>
      <c r="P151" s="74"/>
      <c r="Q151" s="74"/>
      <c r="R151" s="74"/>
      <c r="S151" s="74"/>
      <c r="T151" s="74"/>
      <c r="U151" s="74"/>
      <c r="V151" s="74"/>
      <c r="W151" s="74"/>
      <c r="X151" s="74"/>
      <c r="Y151" s="74"/>
      <c r="Z151" s="74"/>
      <c r="AA151" s="74"/>
      <c r="AB151" s="74"/>
      <c r="AC151" s="74"/>
      <c r="AD151" s="74"/>
      <c r="AE151" s="74"/>
      <c r="AF151" s="74"/>
      <c r="AG151" s="74"/>
      <c r="AH151" s="74"/>
      <c r="AI151" s="74"/>
      <c r="AJ151" s="74"/>
      <c r="AK151" s="74"/>
      <c r="AL151" s="74"/>
      <c r="AM151" s="74"/>
      <c r="AN151" s="75"/>
    </row>
    <row r="152" spans="1:40" hidden="1">
      <c r="A152" s="65">
        <v>82</v>
      </c>
      <c r="B152" s="47">
        <v>901</v>
      </c>
      <c r="C152" s="48" t="s">
        <v>769</v>
      </c>
      <c r="D152" s="49" t="s">
        <v>770</v>
      </c>
      <c r="E152" s="66">
        <v>40</v>
      </c>
      <c r="F152" s="66" t="s">
        <v>36</v>
      </c>
      <c r="G152" s="66">
        <f t="shared" si="42"/>
        <v>28</v>
      </c>
      <c r="H152" s="73"/>
      <c r="I152" s="74"/>
      <c r="J152" s="74"/>
      <c r="K152" s="74"/>
      <c r="L152" s="74"/>
      <c r="M152" s="74"/>
      <c r="N152" s="74"/>
      <c r="O152" s="74"/>
      <c r="P152" s="74"/>
      <c r="Q152" s="74"/>
      <c r="R152" s="74"/>
      <c r="S152" s="74"/>
      <c r="T152" s="74"/>
      <c r="U152" s="74"/>
      <c r="V152" s="74"/>
      <c r="W152" s="74"/>
      <c r="X152" s="74"/>
      <c r="Y152" s="74"/>
      <c r="Z152" s="74"/>
      <c r="AA152" s="74"/>
      <c r="AB152" s="74"/>
      <c r="AC152" s="74"/>
      <c r="AD152" s="74"/>
      <c r="AE152" s="74"/>
      <c r="AF152" s="74"/>
      <c r="AG152" s="74"/>
      <c r="AH152" s="74"/>
      <c r="AI152" s="74"/>
      <c r="AJ152" s="74"/>
      <c r="AK152" s="74"/>
      <c r="AL152" s="74"/>
      <c r="AM152" s="74"/>
      <c r="AN152" s="75"/>
    </row>
    <row r="153" spans="1:40" hidden="1">
      <c r="A153" s="65">
        <v>83</v>
      </c>
      <c r="B153" s="47">
        <v>1184</v>
      </c>
      <c r="C153" s="48" t="s">
        <v>771</v>
      </c>
      <c r="D153" s="47">
        <v>1105024200</v>
      </c>
      <c r="E153" s="66">
        <v>40</v>
      </c>
      <c r="F153" s="66" t="s">
        <v>36</v>
      </c>
      <c r="G153" s="66">
        <f t="shared" si="42"/>
        <v>28</v>
      </c>
      <c r="H153" s="73"/>
      <c r="I153" s="74"/>
      <c r="J153" s="74"/>
      <c r="K153" s="74"/>
      <c r="L153" s="74"/>
      <c r="M153" s="74"/>
      <c r="N153" s="74"/>
      <c r="O153" s="74"/>
      <c r="P153" s="74"/>
      <c r="Q153" s="74"/>
      <c r="R153" s="74"/>
      <c r="S153" s="74"/>
      <c r="T153" s="74"/>
      <c r="U153" s="74"/>
      <c r="V153" s="74"/>
      <c r="W153" s="74"/>
      <c r="X153" s="74"/>
      <c r="Y153" s="74"/>
      <c r="Z153" s="74"/>
      <c r="AA153" s="74"/>
      <c r="AB153" s="74"/>
      <c r="AC153" s="74"/>
      <c r="AD153" s="74"/>
      <c r="AE153" s="74"/>
      <c r="AF153" s="74"/>
      <c r="AG153" s="74"/>
      <c r="AH153" s="74"/>
      <c r="AI153" s="74"/>
      <c r="AJ153" s="74"/>
      <c r="AK153" s="74"/>
      <c r="AL153" s="74"/>
      <c r="AM153" s="74"/>
      <c r="AN153" s="75"/>
    </row>
    <row r="154" spans="1:40" hidden="1">
      <c r="A154" s="65">
        <v>87</v>
      </c>
      <c r="B154" s="47">
        <v>1146</v>
      </c>
      <c r="C154" s="48" t="s">
        <v>772</v>
      </c>
      <c r="D154" s="47">
        <v>1105934200</v>
      </c>
      <c r="E154" s="66">
        <v>40</v>
      </c>
      <c r="F154" s="66" t="s">
        <v>36</v>
      </c>
      <c r="G154" s="66">
        <f t="shared" si="42"/>
        <v>28</v>
      </c>
      <c r="H154" s="73"/>
      <c r="I154" s="74"/>
      <c r="J154" s="74"/>
      <c r="K154" s="74"/>
      <c r="L154" s="74"/>
      <c r="M154" s="74"/>
      <c r="N154" s="74"/>
      <c r="O154" s="74"/>
      <c r="P154" s="74"/>
      <c r="Q154" s="74"/>
      <c r="R154" s="74"/>
      <c r="S154" s="74"/>
      <c r="T154" s="74"/>
      <c r="U154" s="74"/>
      <c r="V154" s="74"/>
      <c r="W154" s="74"/>
      <c r="X154" s="74"/>
      <c r="Y154" s="74"/>
      <c r="Z154" s="74"/>
      <c r="AA154" s="74"/>
      <c r="AB154" s="74"/>
      <c r="AC154" s="74"/>
      <c r="AD154" s="74"/>
      <c r="AE154" s="74"/>
      <c r="AF154" s="74"/>
      <c r="AG154" s="74"/>
      <c r="AH154" s="74"/>
      <c r="AI154" s="74"/>
      <c r="AJ154" s="74"/>
      <c r="AK154" s="74"/>
      <c r="AL154" s="74"/>
      <c r="AM154" s="74"/>
      <c r="AN154" s="75"/>
    </row>
    <row r="155" spans="1:40" hidden="1">
      <c r="A155" s="65">
        <v>94</v>
      </c>
      <c r="B155" s="47">
        <v>1897</v>
      </c>
      <c r="C155" s="48" t="s">
        <v>773</v>
      </c>
      <c r="D155" s="49" t="s">
        <v>774</v>
      </c>
      <c r="E155" s="66">
        <v>40</v>
      </c>
      <c r="F155" s="66" t="s">
        <v>36</v>
      </c>
      <c r="G155" s="66">
        <f t="shared" si="42"/>
        <v>28</v>
      </c>
      <c r="H155" s="73"/>
      <c r="I155" s="74"/>
      <c r="J155" s="74"/>
      <c r="K155" s="74"/>
      <c r="L155" s="74"/>
      <c r="M155" s="74"/>
      <c r="N155" s="74"/>
      <c r="O155" s="74"/>
      <c r="P155" s="74"/>
      <c r="Q155" s="74"/>
      <c r="R155" s="74"/>
      <c r="S155" s="74"/>
      <c r="T155" s="74"/>
      <c r="U155" s="74"/>
      <c r="V155" s="74"/>
      <c r="W155" s="74"/>
      <c r="X155" s="74"/>
      <c r="Y155" s="74"/>
      <c r="Z155" s="74"/>
      <c r="AA155" s="74"/>
      <c r="AB155" s="74"/>
      <c r="AC155" s="74"/>
      <c r="AD155" s="74"/>
      <c r="AE155" s="74"/>
      <c r="AF155" s="74"/>
      <c r="AG155" s="74"/>
      <c r="AH155" s="74"/>
      <c r="AI155" s="74"/>
      <c r="AJ155" s="74"/>
      <c r="AK155" s="74"/>
      <c r="AL155" s="74"/>
      <c r="AM155" s="74"/>
      <c r="AN155" s="75"/>
    </row>
    <row r="156" spans="1:40" hidden="1">
      <c r="A156" s="65">
        <v>97</v>
      </c>
      <c r="B156" s="47">
        <v>229</v>
      </c>
      <c r="C156" s="48" t="s">
        <v>775</v>
      </c>
      <c r="D156" s="47">
        <v>1150030615</v>
      </c>
      <c r="E156" s="66">
        <v>40</v>
      </c>
      <c r="F156" s="66" t="s">
        <v>36</v>
      </c>
      <c r="G156" s="66">
        <f t="shared" si="42"/>
        <v>28</v>
      </c>
      <c r="H156" s="73"/>
      <c r="I156" s="74"/>
      <c r="J156" s="74"/>
      <c r="K156" s="74"/>
      <c r="L156" s="74"/>
      <c r="M156" s="74"/>
      <c r="N156" s="74"/>
      <c r="O156" s="74"/>
      <c r="P156" s="74"/>
      <c r="Q156" s="74"/>
      <c r="R156" s="74"/>
      <c r="S156" s="74"/>
      <c r="T156" s="74"/>
      <c r="U156" s="74"/>
      <c r="V156" s="74"/>
      <c r="W156" s="74"/>
      <c r="X156" s="74"/>
      <c r="Y156" s="74"/>
      <c r="Z156" s="74"/>
      <c r="AA156" s="74"/>
      <c r="AB156" s="74"/>
      <c r="AC156" s="74"/>
      <c r="AD156" s="74"/>
      <c r="AE156" s="74"/>
      <c r="AF156" s="74"/>
      <c r="AG156" s="74"/>
      <c r="AH156" s="74"/>
      <c r="AI156" s="74"/>
      <c r="AJ156" s="74"/>
      <c r="AK156" s="74"/>
      <c r="AL156" s="74"/>
      <c r="AM156" s="74"/>
      <c r="AN156" s="75"/>
    </row>
    <row r="157" spans="1:40" hidden="1">
      <c r="A157" s="65">
        <v>102</v>
      </c>
      <c r="B157" s="47">
        <v>644</v>
      </c>
      <c r="C157" s="48" t="s">
        <v>776</v>
      </c>
      <c r="D157" s="49" t="s">
        <v>777</v>
      </c>
      <c r="E157" s="66">
        <v>40</v>
      </c>
      <c r="F157" s="66" t="s">
        <v>36</v>
      </c>
      <c r="G157" s="66">
        <f t="shared" si="42"/>
        <v>28</v>
      </c>
      <c r="H157" s="73"/>
      <c r="I157" s="74"/>
      <c r="J157" s="74"/>
      <c r="K157" s="74"/>
      <c r="L157" s="74"/>
      <c r="M157" s="74"/>
      <c r="N157" s="74"/>
      <c r="O157" s="74"/>
      <c r="P157" s="74"/>
      <c r="Q157" s="74"/>
      <c r="R157" s="74"/>
      <c r="S157" s="74"/>
      <c r="T157" s="74"/>
      <c r="U157" s="74"/>
      <c r="V157" s="74"/>
      <c r="W157" s="74"/>
      <c r="X157" s="74"/>
      <c r="Y157" s="74"/>
      <c r="Z157" s="74"/>
      <c r="AA157" s="74"/>
      <c r="AB157" s="74"/>
      <c r="AC157" s="74"/>
      <c r="AD157" s="74"/>
      <c r="AE157" s="74"/>
      <c r="AF157" s="74"/>
      <c r="AG157" s="74"/>
      <c r="AH157" s="74"/>
      <c r="AI157" s="74"/>
      <c r="AJ157" s="74"/>
      <c r="AK157" s="74"/>
      <c r="AL157" s="74"/>
      <c r="AM157" s="74"/>
      <c r="AN157" s="75"/>
    </row>
    <row r="158" spans="1:40" hidden="1">
      <c r="E158" s="66">
        <v>40</v>
      </c>
      <c r="F158" s="66" t="s">
        <v>36</v>
      </c>
      <c r="G158" s="66">
        <f t="shared" si="42"/>
        <v>28</v>
      </c>
      <c r="H158" s="73"/>
      <c r="I158" s="74"/>
      <c r="J158" s="74"/>
      <c r="K158" s="74"/>
      <c r="L158" s="74"/>
      <c r="M158" s="74"/>
      <c r="N158" s="74"/>
      <c r="O158" s="74"/>
      <c r="P158" s="74"/>
      <c r="Q158" s="74"/>
      <c r="R158" s="74"/>
      <c r="S158" s="74"/>
      <c r="T158" s="74"/>
      <c r="U158" s="74"/>
      <c r="V158" s="74"/>
      <c r="W158" s="74"/>
      <c r="X158" s="74"/>
      <c r="Y158" s="74"/>
      <c r="Z158" s="74"/>
      <c r="AA158" s="74"/>
      <c r="AB158" s="74"/>
      <c r="AC158" s="74"/>
      <c r="AD158" s="74"/>
      <c r="AE158" s="74"/>
      <c r="AF158" s="74"/>
      <c r="AG158" s="74"/>
      <c r="AH158" s="74"/>
      <c r="AI158" s="74"/>
      <c r="AJ158" s="74"/>
      <c r="AK158" s="74"/>
      <c r="AL158" s="74"/>
      <c r="AM158" s="74"/>
      <c r="AN158" s="75"/>
    </row>
    <row r="159" spans="1:40" hidden="1">
      <c r="A159" s="65">
        <v>111</v>
      </c>
      <c r="B159" s="47">
        <v>1528</v>
      </c>
      <c r="C159" s="48" t="s">
        <v>778</v>
      </c>
      <c r="D159" s="47">
        <v>1105103160</v>
      </c>
      <c r="E159" s="66">
        <v>40</v>
      </c>
      <c r="F159" s="66" t="s">
        <v>36</v>
      </c>
      <c r="G159" s="66">
        <f t="shared" si="42"/>
        <v>28</v>
      </c>
      <c r="H159" s="73"/>
      <c r="I159" s="74"/>
      <c r="J159" s="74"/>
      <c r="K159" s="74"/>
      <c r="L159" s="74"/>
      <c r="M159" s="74"/>
      <c r="N159" s="74"/>
      <c r="O159" s="74"/>
      <c r="P159" s="74"/>
      <c r="Q159" s="74"/>
      <c r="R159" s="74"/>
      <c r="S159" s="74"/>
      <c r="T159" s="74"/>
      <c r="U159" s="74"/>
      <c r="V159" s="74"/>
      <c r="W159" s="74"/>
      <c r="X159" s="74"/>
      <c r="Y159" s="74"/>
      <c r="Z159" s="74"/>
      <c r="AA159" s="74"/>
      <c r="AB159" s="74"/>
      <c r="AC159" s="74"/>
      <c r="AD159" s="74"/>
      <c r="AE159" s="74"/>
      <c r="AF159" s="74"/>
      <c r="AG159" s="74"/>
      <c r="AH159" s="74"/>
      <c r="AI159" s="74"/>
      <c r="AJ159" s="74"/>
      <c r="AK159" s="74"/>
      <c r="AL159" s="74"/>
      <c r="AM159" s="74"/>
      <c r="AN159" s="75"/>
    </row>
    <row r="160" spans="1:40" hidden="1">
      <c r="A160" s="65">
        <v>112</v>
      </c>
      <c r="B160" s="47">
        <v>795</v>
      </c>
      <c r="C160" s="48" t="s">
        <v>779</v>
      </c>
      <c r="D160" s="47">
        <v>1106052887</v>
      </c>
      <c r="E160" s="66">
        <v>40</v>
      </c>
      <c r="F160" s="66" t="s">
        <v>36</v>
      </c>
      <c r="G160" s="66">
        <f t="shared" si="42"/>
        <v>28</v>
      </c>
      <c r="H160" s="73"/>
      <c r="I160" s="74"/>
      <c r="J160" s="74"/>
      <c r="K160" s="74"/>
      <c r="L160" s="74"/>
      <c r="M160" s="74"/>
      <c r="N160" s="74"/>
      <c r="O160" s="74"/>
      <c r="P160" s="74"/>
      <c r="Q160" s="74"/>
      <c r="R160" s="74"/>
      <c r="S160" s="74"/>
      <c r="T160" s="74"/>
      <c r="U160" s="74"/>
      <c r="V160" s="74"/>
      <c r="W160" s="74"/>
      <c r="X160" s="74"/>
      <c r="Y160" s="74"/>
      <c r="Z160" s="74"/>
      <c r="AA160" s="74"/>
      <c r="AB160" s="74"/>
      <c r="AC160" s="74"/>
      <c r="AD160" s="74"/>
      <c r="AE160" s="74"/>
      <c r="AF160" s="74"/>
      <c r="AG160" s="74"/>
      <c r="AH160" s="74"/>
      <c r="AI160" s="74"/>
      <c r="AJ160" s="74"/>
      <c r="AK160" s="74"/>
      <c r="AL160" s="74"/>
      <c r="AM160" s="74"/>
      <c r="AN160" s="75"/>
    </row>
    <row r="161" spans="1:40" hidden="1">
      <c r="A161" s="65">
        <v>115</v>
      </c>
      <c r="B161" s="47">
        <v>868</v>
      </c>
      <c r="C161" s="48" t="s">
        <v>780</v>
      </c>
      <c r="D161" s="47">
        <v>1150760518</v>
      </c>
      <c r="E161" s="66">
        <v>40</v>
      </c>
      <c r="F161" s="66" t="s">
        <v>36</v>
      </c>
      <c r="G161" s="66">
        <f t="shared" si="42"/>
        <v>28</v>
      </c>
      <c r="H161" s="73"/>
      <c r="I161" s="74"/>
      <c r="J161" s="74"/>
      <c r="K161" s="74"/>
      <c r="L161" s="74"/>
      <c r="M161" s="74"/>
      <c r="N161" s="74"/>
      <c r="O161" s="74"/>
      <c r="P161" s="74"/>
      <c r="Q161" s="74"/>
      <c r="R161" s="74"/>
      <c r="S161" s="74"/>
      <c r="T161" s="74"/>
      <c r="U161" s="74"/>
      <c r="V161" s="74"/>
      <c r="W161" s="74"/>
      <c r="X161" s="74"/>
      <c r="Y161" s="74"/>
      <c r="Z161" s="74"/>
      <c r="AA161" s="74"/>
      <c r="AB161" s="74"/>
      <c r="AC161" s="74"/>
      <c r="AD161" s="74"/>
      <c r="AE161" s="74"/>
      <c r="AF161" s="74"/>
      <c r="AG161" s="74"/>
      <c r="AH161" s="74"/>
      <c r="AI161" s="74"/>
      <c r="AJ161" s="74"/>
      <c r="AK161" s="74"/>
      <c r="AL161" s="74"/>
      <c r="AM161" s="74"/>
      <c r="AN161" s="75"/>
    </row>
    <row r="162" spans="1:40" hidden="1">
      <c r="A162" s="65">
        <v>117</v>
      </c>
      <c r="B162" s="47">
        <v>1092</v>
      </c>
      <c r="C162" s="48" t="s">
        <v>781</v>
      </c>
      <c r="D162" s="49" t="s">
        <v>782</v>
      </c>
      <c r="E162" s="66">
        <v>40</v>
      </c>
      <c r="F162" s="66" t="s">
        <v>36</v>
      </c>
      <c r="G162" s="66">
        <f t="shared" si="42"/>
        <v>28</v>
      </c>
      <c r="H162" s="73"/>
      <c r="I162" s="74"/>
      <c r="J162" s="74"/>
      <c r="K162" s="74"/>
      <c r="L162" s="74"/>
      <c r="M162" s="74"/>
      <c r="N162" s="74"/>
      <c r="O162" s="74"/>
      <c r="P162" s="74"/>
      <c r="Q162" s="74"/>
      <c r="R162" s="74"/>
      <c r="S162" s="74"/>
      <c r="T162" s="74"/>
      <c r="U162" s="74"/>
      <c r="V162" s="74"/>
      <c r="W162" s="74"/>
      <c r="X162" s="74"/>
      <c r="Y162" s="74"/>
      <c r="Z162" s="74"/>
      <c r="AA162" s="74"/>
      <c r="AB162" s="74"/>
      <c r="AC162" s="74"/>
      <c r="AD162" s="74"/>
      <c r="AE162" s="74"/>
      <c r="AF162" s="74"/>
      <c r="AG162" s="74"/>
      <c r="AH162" s="74"/>
      <c r="AI162" s="74"/>
      <c r="AJ162" s="74"/>
      <c r="AK162" s="74"/>
      <c r="AL162" s="74"/>
      <c r="AM162" s="74"/>
      <c r="AN162" s="75"/>
    </row>
    <row r="163" spans="1:40" hidden="1">
      <c r="A163" s="65">
        <v>121</v>
      </c>
      <c r="B163" s="47">
        <v>603</v>
      </c>
      <c r="C163" s="48" t="s">
        <v>783</v>
      </c>
      <c r="D163" s="49">
        <v>1150777405</v>
      </c>
      <c r="E163" s="66">
        <v>40</v>
      </c>
      <c r="F163" s="66" t="s">
        <v>36</v>
      </c>
      <c r="G163" s="66">
        <f t="shared" si="42"/>
        <v>28</v>
      </c>
      <c r="H163" s="73"/>
      <c r="I163" s="74"/>
      <c r="J163" s="74"/>
      <c r="K163" s="74"/>
      <c r="L163" s="74"/>
      <c r="M163" s="74"/>
      <c r="N163" s="74"/>
      <c r="O163" s="74"/>
      <c r="P163" s="74"/>
      <c r="Q163" s="74"/>
      <c r="R163" s="74"/>
      <c r="S163" s="74"/>
      <c r="T163" s="74"/>
      <c r="U163" s="74"/>
      <c r="V163" s="74"/>
      <c r="W163" s="74"/>
      <c r="X163" s="74"/>
      <c r="Y163" s="74"/>
      <c r="Z163" s="74"/>
      <c r="AA163" s="74"/>
      <c r="AB163" s="74"/>
      <c r="AC163" s="74"/>
      <c r="AD163" s="74"/>
      <c r="AE163" s="74"/>
      <c r="AF163" s="74"/>
      <c r="AG163" s="74"/>
      <c r="AH163" s="74"/>
      <c r="AI163" s="74"/>
      <c r="AJ163" s="74"/>
      <c r="AK163" s="74"/>
      <c r="AL163" s="74"/>
      <c r="AM163" s="74"/>
      <c r="AN163" s="75"/>
    </row>
    <row r="164" spans="1:40" hidden="1">
      <c r="A164" s="65">
        <v>125</v>
      </c>
      <c r="B164" s="47">
        <v>1069</v>
      </c>
      <c r="C164" s="48" t="s">
        <v>784</v>
      </c>
      <c r="D164" s="49" t="s">
        <v>785</v>
      </c>
      <c r="E164" s="66">
        <v>40</v>
      </c>
      <c r="F164" s="66" t="s">
        <v>36</v>
      </c>
      <c r="G164" s="66">
        <f t="shared" si="42"/>
        <v>28</v>
      </c>
      <c r="H164" s="73"/>
      <c r="I164" s="74"/>
      <c r="J164" s="74"/>
      <c r="K164" s="74"/>
      <c r="L164" s="74"/>
      <c r="M164" s="74"/>
      <c r="N164" s="74"/>
      <c r="O164" s="74"/>
      <c r="P164" s="74"/>
      <c r="Q164" s="74"/>
      <c r="R164" s="74"/>
      <c r="S164" s="74"/>
      <c r="T164" s="74"/>
      <c r="U164" s="74"/>
      <c r="V164" s="74"/>
      <c r="W164" s="74"/>
      <c r="X164" s="74"/>
      <c r="Y164" s="74"/>
      <c r="Z164" s="74"/>
      <c r="AA164" s="74"/>
      <c r="AB164" s="74"/>
      <c r="AC164" s="74"/>
      <c r="AD164" s="74"/>
      <c r="AE164" s="74"/>
      <c r="AF164" s="74"/>
      <c r="AG164" s="74"/>
      <c r="AH164" s="74"/>
      <c r="AI164" s="74"/>
      <c r="AJ164" s="74"/>
      <c r="AK164" s="74"/>
      <c r="AL164" s="74"/>
      <c r="AM164" s="74"/>
      <c r="AN164" s="75"/>
    </row>
    <row r="165" spans="1:40" hidden="1">
      <c r="A165" s="65">
        <v>126</v>
      </c>
      <c r="B165" s="47">
        <v>1436</v>
      </c>
      <c r="C165" s="48" t="s">
        <v>786</v>
      </c>
      <c r="D165" s="47">
        <v>1105652554</v>
      </c>
      <c r="E165" s="66">
        <v>40</v>
      </c>
      <c r="F165" s="66" t="s">
        <v>36</v>
      </c>
      <c r="G165" s="66">
        <f t="shared" si="42"/>
        <v>28</v>
      </c>
      <c r="H165" s="73"/>
      <c r="I165" s="74"/>
      <c r="J165" s="74"/>
      <c r="K165" s="74"/>
      <c r="L165" s="74"/>
      <c r="M165" s="74"/>
      <c r="N165" s="74"/>
      <c r="O165" s="74"/>
      <c r="P165" s="74"/>
      <c r="Q165" s="74"/>
      <c r="R165" s="74"/>
      <c r="S165" s="74"/>
      <c r="T165" s="74"/>
      <c r="U165" s="74"/>
      <c r="V165" s="74"/>
      <c r="W165" s="74"/>
      <c r="X165" s="74"/>
      <c r="Y165" s="74"/>
      <c r="Z165" s="74"/>
      <c r="AA165" s="74"/>
      <c r="AB165" s="74"/>
      <c r="AC165" s="74"/>
      <c r="AD165" s="74"/>
      <c r="AE165" s="74"/>
      <c r="AF165" s="74"/>
      <c r="AG165" s="74"/>
      <c r="AH165" s="74"/>
      <c r="AI165" s="74"/>
      <c r="AJ165" s="74"/>
      <c r="AK165" s="74"/>
      <c r="AL165" s="74"/>
      <c r="AM165" s="74"/>
      <c r="AN165" s="75"/>
    </row>
    <row r="166" spans="1:40" hidden="1">
      <c r="A166" s="65">
        <v>127</v>
      </c>
      <c r="B166" s="47">
        <v>1694</v>
      </c>
      <c r="C166" s="48" t="s">
        <v>787</v>
      </c>
      <c r="D166" s="47">
        <v>1900745868</v>
      </c>
      <c r="E166" s="66">
        <v>40</v>
      </c>
      <c r="F166" s="66" t="s">
        <v>36</v>
      </c>
      <c r="G166" s="66">
        <f t="shared" si="42"/>
        <v>28</v>
      </c>
      <c r="H166" s="73"/>
      <c r="I166" s="74"/>
      <c r="J166" s="74"/>
      <c r="K166" s="74"/>
      <c r="L166" s="74"/>
      <c r="M166" s="74"/>
      <c r="N166" s="74"/>
      <c r="O166" s="74"/>
      <c r="P166" s="74"/>
      <c r="Q166" s="74"/>
      <c r="R166" s="74"/>
      <c r="S166" s="74"/>
      <c r="T166" s="74"/>
      <c r="U166" s="74"/>
      <c r="V166" s="74"/>
      <c r="W166" s="74"/>
      <c r="X166" s="74"/>
      <c r="Y166" s="74"/>
      <c r="Z166" s="74"/>
      <c r="AA166" s="74"/>
      <c r="AB166" s="74"/>
      <c r="AC166" s="74"/>
      <c r="AD166" s="74"/>
      <c r="AE166" s="74"/>
      <c r="AF166" s="74"/>
      <c r="AG166" s="74"/>
      <c r="AH166" s="74"/>
      <c r="AI166" s="74"/>
      <c r="AJ166" s="74"/>
      <c r="AK166" s="74"/>
      <c r="AL166" s="74"/>
      <c r="AM166" s="74"/>
      <c r="AN166" s="75"/>
    </row>
    <row r="167" spans="1:40" hidden="1">
      <c r="A167" s="65">
        <v>129</v>
      </c>
      <c r="B167" s="47">
        <v>1638</v>
      </c>
      <c r="C167" s="48" t="s">
        <v>788</v>
      </c>
      <c r="D167" s="49" t="s">
        <v>789</v>
      </c>
      <c r="E167" s="66">
        <v>40</v>
      </c>
      <c r="F167" s="66" t="s">
        <v>36</v>
      </c>
      <c r="G167" s="66">
        <f t="shared" si="42"/>
        <v>28</v>
      </c>
      <c r="H167" s="73"/>
      <c r="I167" s="74"/>
      <c r="J167" s="74"/>
      <c r="K167" s="74"/>
      <c r="L167" s="74"/>
      <c r="M167" s="74"/>
      <c r="N167" s="74"/>
      <c r="O167" s="74"/>
      <c r="P167" s="74"/>
      <c r="Q167" s="74"/>
      <c r="R167" s="74"/>
      <c r="S167" s="74"/>
      <c r="T167" s="74"/>
      <c r="U167" s="74"/>
      <c r="V167" s="74"/>
      <c r="W167" s="74"/>
      <c r="X167" s="74"/>
      <c r="Y167" s="74"/>
      <c r="Z167" s="74"/>
      <c r="AA167" s="74"/>
      <c r="AB167" s="74"/>
      <c r="AC167" s="74"/>
      <c r="AD167" s="74"/>
      <c r="AE167" s="74"/>
      <c r="AF167" s="74"/>
      <c r="AG167" s="74"/>
      <c r="AH167" s="74"/>
      <c r="AI167" s="74"/>
      <c r="AJ167" s="74"/>
      <c r="AK167" s="74"/>
      <c r="AL167" s="74"/>
      <c r="AM167" s="74"/>
      <c r="AN167" s="75"/>
    </row>
    <row r="168" spans="1:40" hidden="1">
      <c r="A168" s="65">
        <v>131</v>
      </c>
      <c r="B168" s="47">
        <v>1135</v>
      </c>
      <c r="C168" s="48" t="s">
        <v>790</v>
      </c>
      <c r="D168" s="47">
        <v>1105415069</v>
      </c>
      <c r="E168" s="66">
        <v>40</v>
      </c>
      <c r="F168" s="66" t="s">
        <v>36</v>
      </c>
      <c r="G168" s="66">
        <f t="shared" si="42"/>
        <v>28</v>
      </c>
      <c r="H168" s="73"/>
      <c r="I168" s="74"/>
      <c r="J168" s="74"/>
      <c r="K168" s="74"/>
      <c r="L168" s="74"/>
      <c r="M168" s="74"/>
      <c r="N168" s="74"/>
      <c r="O168" s="74"/>
      <c r="P168" s="74"/>
      <c r="Q168" s="74"/>
      <c r="R168" s="74"/>
      <c r="S168" s="74"/>
      <c r="T168" s="74"/>
      <c r="U168" s="74"/>
      <c r="V168" s="74"/>
      <c r="W168" s="74"/>
      <c r="X168" s="74"/>
      <c r="Y168" s="74"/>
      <c r="Z168" s="74"/>
      <c r="AA168" s="74"/>
      <c r="AB168" s="74"/>
      <c r="AC168" s="74"/>
      <c r="AD168" s="74"/>
      <c r="AE168" s="74"/>
      <c r="AF168" s="74"/>
      <c r="AG168" s="74"/>
      <c r="AH168" s="74"/>
      <c r="AI168" s="74"/>
      <c r="AJ168" s="74"/>
      <c r="AK168" s="74"/>
      <c r="AL168" s="74"/>
      <c r="AM168" s="74"/>
      <c r="AN168" s="75"/>
    </row>
    <row r="169" spans="1:40" hidden="1">
      <c r="A169" s="65">
        <v>132</v>
      </c>
      <c r="B169" s="47">
        <v>1133</v>
      </c>
      <c r="C169" s="48" t="s">
        <v>791</v>
      </c>
      <c r="D169" s="47">
        <v>1105415184</v>
      </c>
      <c r="E169" s="66">
        <v>40</v>
      </c>
      <c r="F169" s="66" t="s">
        <v>36</v>
      </c>
      <c r="G169" s="66">
        <f t="shared" si="42"/>
        <v>28</v>
      </c>
      <c r="H169" s="73"/>
      <c r="I169" s="74"/>
      <c r="J169" s="74"/>
      <c r="K169" s="74"/>
      <c r="L169" s="74"/>
      <c r="M169" s="74"/>
      <c r="N169" s="74"/>
      <c r="O169" s="74"/>
      <c r="P169" s="74"/>
      <c r="Q169" s="74"/>
      <c r="R169" s="74"/>
      <c r="S169" s="74"/>
      <c r="T169" s="74"/>
      <c r="U169" s="74"/>
      <c r="V169" s="74"/>
      <c r="W169" s="74"/>
      <c r="X169" s="74"/>
      <c r="Y169" s="74"/>
      <c r="Z169" s="74"/>
      <c r="AA169" s="74"/>
      <c r="AB169" s="74"/>
      <c r="AC169" s="74"/>
      <c r="AD169" s="74"/>
      <c r="AE169" s="74"/>
      <c r="AF169" s="74"/>
      <c r="AG169" s="74"/>
      <c r="AH169" s="74"/>
      <c r="AI169" s="74"/>
      <c r="AJ169" s="74"/>
      <c r="AK169" s="74"/>
      <c r="AL169" s="74"/>
      <c r="AM169" s="74"/>
      <c r="AN169" s="75"/>
    </row>
    <row r="170" spans="1:40" hidden="1">
      <c r="A170" s="65">
        <v>138</v>
      </c>
      <c r="B170" s="47">
        <v>195</v>
      </c>
      <c r="C170" s="48" t="s">
        <v>792</v>
      </c>
      <c r="D170" s="47">
        <v>1104655517</v>
      </c>
      <c r="E170" s="66">
        <v>40</v>
      </c>
      <c r="F170" s="66" t="s">
        <v>36</v>
      </c>
      <c r="G170" s="66">
        <f t="shared" si="42"/>
        <v>28</v>
      </c>
      <c r="H170" s="73"/>
      <c r="I170" s="74"/>
      <c r="J170" s="74"/>
      <c r="K170" s="74"/>
      <c r="L170" s="74"/>
      <c r="M170" s="74"/>
      <c r="N170" s="74"/>
      <c r="O170" s="74"/>
      <c r="P170" s="74"/>
      <c r="Q170" s="74"/>
      <c r="R170" s="74"/>
      <c r="S170" s="74"/>
      <c r="T170" s="74"/>
      <c r="U170" s="74"/>
      <c r="V170" s="74"/>
      <c r="W170" s="74"/>
      <c r="X170" s="74"/>
      <c r="Y170" s="74"/>
      <c r="Z170" s="74"/>
      <c r="AA170" s="74"/>
      <c r="AB170" s="74"/>
      <c r="AC170" s="74"/>
      <c r="AD170" s="74"/>
      <c r="AE170" s="74"/>
      <c r="AF170" s="74"/>
      <c r="AG170" s="74"/>
      <c r="AH170" s="74"/>
      <c r="AI170" s="74"/>
      <c r="AJ170" s="74"/>
      <c r="AK170" s="74"/>
      <c r="AL170" s="74"/>
      <c r="AM170" s="74"/>
      <c r="AN170" s="75"/>
    </row>
    <row r="171" spans="1:40" hidden="1">
      <c r="A171" s="65">
        <v>143</v>
      </c>
      <c r="B171" s="47">
        <v>340</v>
      </c>
      <c r="C171" s="48" t="s">
        <v>793</v>
      </c>
      <c r="D171" s="49">
        <v>1105408213</v>
      </c>
      <c r="E171" s="66">
        <v>40</v>
      </c>
      <c r="F171" s="66" t="s">
        <v>36</v>
      </c>
      <c r="G171" s="66">
        <f t="shared" si="42"/>
        <v>28</v>
      </c>
      <c r="H171" s="73"/>
      <c r="I171" s="74"/>
      <c r="J171" s="74"/>
      <c r="K171" s="74"/>
      <c r="L171" s="74"/>
      <c r="M171" s="74"/>
      <c r="N171" s="74"/>
      <c r="O171" s="74"/>
      <c r="P171" s="74"/>
      <c r="Q171" s="74"/>
      <c r="R171" s="74"/>
      <c r="S171" s="74"/>
      <c r="T171" s="74"/>
      <c r="U171" s="74"/>
      <c r="V171" s="74"/>
      <c r="W171" s="74"/>
      <c r="X171" s="74"/>
      <c r="Y171" s="74"/>
      <c r="Z171" s="74"/>
      <c r="AA171" s="74"/>
      <c r="AB171" s="74"/>
      <c r="AC171" s="74"/>
      <c r="AD171" s="74"/>
      <c r="AE171" s="74"/>
      <c r="AF171" s="74"/>
      <c r="AG171" s="74"/>
      <c r="AH171" s="74"/>
      <c r="AI171" s="74"/>
      <c r="AJ171" s="74"/>
      <c r="AK171" s="74"/>
      <c r="AL171" s="74"/>
      <c r="AM171" s="74"/>
      <c r="AN171" s="75"/>
    </row>
    <row r="172" spans="1:40" hidden="1">
      <c r="A172" s="65">
        <v>146</v>
      </c>
      <c r="B172" s="47">
        <v>1921</v>
      </c>
      <c r="C172" s="48" t="s">
        <v>794</v>
      </c>
      <c r="D172" s="47">
        <v>1105794422</v>
      </c>
      <c r="E172" s="66">
        <v>40</v>
      </c>
      <c r="F172" s="66" t="s">
        <v>36</v>
      </c>
      <c r="G172" s="66">
        <f t="shared" si="42"/>
        <v>28</v>
      </c>
      <c r="H172" s="73"/>
      <c r="I172" s="74"/>
      <c r="J172" s="74"/>
      <c r="K172" s="74"/>
      <c r="L172" s="74"/>
      <c r="M172" s="74"/>
      <c r="N172" s="74"/>
      <c r="O172" s="74"/>
      <c r="P172" s="74"/>
      <c r="Q172" s="74"/>
      <c r="R172" s="74"/>
      <c r="S172" s="74"/>
      <c r="T172" s="74"/>
      <c r="U172" s="74"/>
      <c r="V172" s="74"/>
      <c r="W172" s="74"/>
      <c r="X172" s="74"/>
      <c r="Y172" s="74"/>
      <c r="Z172" s="74"/>
      <c r="AA172" s="74"/>
      <c r="AB172" s="74"/>
      <c r="AC172" s="74"/>
      <c r="AD172" s="74"/>
      <c r="AE172" s="74"/>
      <c r="AF172" s="74"/>
      <c r="AG172" s="74"/>
      <c r="AH172" s="74"/>
      <c r="AI172" s="74"/>
      <c r="AJ172" s="74"/>
      <c r="AK172" s="74"/>
      <c r="AL172" s="74"/>
      <c r="AM172" s="74"/>
      <c r="AN172" s="75"/>
    </row>
    <row r="173" spans="1:40" hidden="1">
      <c r="A173" s="65">
        <v>148</v>
      </c>
      <c r="B173" s="47">
        <v>312</v>
      </c>
      <c r="C173" s="48" t="s">
        <v>795</v>
      </c>
      <c r="D173" s="49">
        <v>2200078901</v>
      </c>
      <c r="E173" s="66">
        <v>40</v>
      </c>
      <c r="F173" s="66" t="s">
        <v>36</v>
      </c>
      <c r="G173" s="66">
        <f t="shared" si="42"/>
        <v>28</v>
      </c>
      <c r="H173" s="73"/>
      <c r="I173" s="74"/>
      <c r="J173" s="74"/>
      <c r="K173" s="74"/>
      <c r="L173" s="74"/>
      <c r="M173" s="74"/>
      <c r="N173" s="74"/>
      <c r="O173" s="74"/>
      <c r="P173" s="74"/>
      <c r="Q173" s="74"/>
      <c r="R173" s="74"/>
      <c r="S173" s="74"/>
      <c r="T173" s="74"/>
      <c r="U173" s="74"/>
      <c r="V173" s="74"/>
      <c r="W173" s="74"/>
      <c r="X173" s="74"/>
      <c r="Y173" s="74"/>
      <c r="Z173" s="74"/>
      <c r="AA173" s="74"/>
      <c r="AB173" s="74"/>
      <c r="AC173" s="74"/>
      <c r="AD173" s="74"/>
      <c r="AE173" s="74"/>
      <c r="AF173" s="74"/>
      <c r="AG173" s="74"/>
      <c r="AH173" s="74"/>
      <c r="AI173" s="74"/>
      <c r="AJ173" s="74"/>
      <c r="AK173" s="74"/>
      <c r="AL173" s="74"/>
      <c r="AM173" s="74"/>
      <c r="AN173" s="75"/>
    </row>
    <row r="174" spans="1:40" hidden="1">
      <c r="A174" s="65">
        <v>151</v>
      </c>
      <c r="B174" s="47">
        <v>1686</v>
      </c>
      <c r="C174" s="48" t="s">
        <v>796</v>
      </c>
      <c r="D174" s="47">
        <v>1150190344</v>
      </c>
      <c r="E174" s="66">
        <v>40</v>
      </c>
      <c r="F174" s="66" t="s">
        <v>36</v>
      </c>
      <c r="G174" s="66">
        <f t="shared" si="42"/>
        <v>28</v>
      </c>
      <c r="H174" s="73"/>
      <c r="I174" s="74"/>
      <c r="J174" s="74"/>
      <c r="K174" s="74"/>
      <c r="L174" s="74"/>
      <c r="M174" s="74"/>
      <c r="N174" s="74"/>
      <c r="O174" s="74"/>
      <c r="P174" s="74"/>
      <c r="Q174" s="74"/>
      <c r="R174" s="74"/>
      <c r="S174" s="74"/>
      <c r="T174" s="74"/>
      <c r="U174" s="74"/>
      <c r="V174" s="74"/>
      <c r="W174" s="74"/>
      <c r="X174" s="74"/>
      <c r="Y174" s="74"/>
      <c r="Z174" s="74"/>
      <c r="AA174" s="74"/>
      <c r="AB174" s="74"/>
      <c r="AC174" s="74"/>
      <c r="AD174" s="74"/>
      <c r="AE174" s="74"/>
      <c r="AF174" s="74"/>
      <c r="AG174" s="74"/>
      <c r="AH174" s="74"/>
      <c r="AI174" s="74"/>
      <c r="AJ174" s="74"/>
      <c r="AK174" s="74"/>
      <c r="AL174" s="74"/>
      <c r="AM174" s="74"/>
      <c r="AN174" s="75"/>
    </row>
    <row r="175" spans="1:40" hidden="1">
      <c r="A175" s="65">
        <v>153</v>
      </c>
      <c r="B175" s="47">
        <v>328</v>
      </c>
      <c r="C175" s="48" t="s">
        <v>797</v>
      </c>
      <c r="D175" s="49">
        <v>1104737588</v>
      </c>
      <c r="E175" s="66">
        <v>40</v>
      </c>
      <c r="F175" s="66" t="s">
        <v>36</v>
      </c>
      <c r="G175" s="66">
        <f t="shared" si="42"/>
        <v>28</v>
      </c>
      <c r="H175" s="73"/>
      <c r="I175" s="74"/>
      <c r="J175" s="74"/>
      <c r="K175" s="74"/>
      <c r="L175" s="74"/>
      <c r="M175" s="74"/>
      <c r="N175" s="74"/>
      <c r="O175" s="74"/>
      <c r="P175" s="74"/>
      <c r="Q175" s="74"/>
      <c r="R175" s="74"/>
      <c r="S175" s="74"/>
      <c r="T175" s="74"/>
      <c r="U175" s="74"/>
      <c r="V175" s="74"/>
      <c r="W175" s="74"/>
      <c r="X175" s="74"/>
      <c r="Y175" s="74"/>
      <c r="Z175" s="74"/>
      <c r="AA175" s="74"/>
      <c r="AB175" s="74"/>
      <c r="AC175" s="74"/>
      <c r="AD175" s="74"/>
      <c r="AE175" s="74"/>
      <c r="AF175" s="74"/>
      <c r="AG175" s="74"/>
      <c r="AH175" s="74"/>
      <c r="AI175" s="74"/>
      <c r="AJ175" s="74"/>
      <c r="AK175" s="74"/>
      <c r="AL175" s="74"/>
      <c r="AM175" s="74"/>
      <c r="AN175" s="75"/>
    </row>
    <row r="176" spans="1:40" hidden="1">
      <c r="A176" s="65">
        <v>159</v>
      </c>
      <c r="B176" s="47">
        <v>97</v>
      </c>
      <c r="C176" s="48" t="s">
        <v>798</v>
      </c>
      <c r="D176" s="47">
        <v>1105233637</v>
      </c>
      <c r="E176" s="66">
        <v>40</v>
      </c>
      <c r="F176" s="66" t="s">
        <v>36</v>
      </c>
      <c r="G176" s="66">
        <f t="shared" si="42"/>
        <v>28</v>
      </c>
      <c r="H176" s="73"/>
      <c r="I176" s="74"/>
      <c r="J176" s="74"/>
      <c r="K176" s="74"/>
      <c r="L176" s="74"/>
      <c r="M176" s="74"/>
      <c r="N176" s="74"/>
      <c r="O176" s="74"/>
      <c r="P176" s="74"/>
      <c r="Q176" s="74"/>
      <c r="R176" s="74"/>
      <c r="S176" s="74"/>
      <c r="T176" s="74"/>
      <c r="U176" s="74"/>
      <c r="V176" s="74"/>
      <c r="W176" s="74"/>
      <c r="X176" s="74"/>
      <c r="Y176" s="74"/>
      <c r="Z176" s="74"/>
      <c r="AA176" s="74"/>
      <c r="AB176" s="74"/>
      <c r="AC176" s="74"/>
      <c r="AD176" s="74"/>
      <c r="AE176" s="74"/>
      <c r="AF176" s="74"/>
      <c r="AG176" s="74"/>
      <c r="AH176" s="74"/>
      <c r="AI176" s="74"/>
      <c r="AJ176" s="74"/>
      <c r="AK176" s="74"/>
      <c r="AL176" s="74"/>
      <c r="AM176" s="74"/>
      <c r="AN176" s="75"/>
    </row>
    <row r="177" spans="1:40" hidden="1">
      <c r="A177" s="65">
        <v>163</v>
      </c>
      <c r="B177" s="47">
        <v>955</v>
      </c>
      <c r="C177" s="48" t="s">
        <v>799</v>
      </c>
      <c r="D177" s="47">
        <v>1722210331</v>
      </c>
      <c r="E177" s="66">
        <v>40</v>
      </c>
      <c r="F177" s="66" t="s">
        <v>36</v>
      </c>
      <c r="G177" s="66">
        <f t="shared" si="42"/>
        <v>28</v>
      </c>
      <c r="H177" s="73"/>
      <c r="I177" s="74"/>
      <c r="J177" s="74"/>
      <c r="K177" s="74"/>
      <c r="L177" s="74"/>
      <c r="M177" s="74"/>
      <c r="N177" s="74"/>
      <c r="O177" s="74"/>
      <c r="P177" s="74"/>
      <c r="Q177" s="74"/>
      <c r="R177" s="74"/>
      <c r="S177" s="74"/>
      <c r="T177" s="74"/>
      <c r="U177" s="74"/>
      <c r="V177" s="74"/>
      <c r="W177" s="74"/>
      <c r="X177" s="74"/>
      <c r="Y177" s="74"/>
      <c r="Z177" s="74"/>
      <c r="AA177" s="74"/>
      <c r="AB177" s="74"/>
      <c r="AC177" s="74"/>
      <c r="AD177" s="74"/>
      <c r="AE177" s="74"/>
      <c r="AF177" s="74"/>
      <c r="AG177" s="74"/>
      <c r="AH177" s="74"/>
      <c r="AI177" s="74"/>
      <c r="AJ177" s="74"/>
      <c r="AK177" s="74"/>
      <c r="AL177" s="74"/>
      <c r="AM177" s="74"/>
      <c r="AN177" s="75"/>
    </row>
    <row r="178" spans="1:40" hidden="1">
      <c r="A178" s="65">
        <v>166</v>
      </c>
      <c r="B178" s="47">
        <v>176</v>
      </c>
      <c r="C178" s="48" t="s">
        <v>800</v>
      </c>
      <c r="D178" s="47">
        <v>1105216046</v>
      </c>
      <c r="E178" s="66">
        <v>40</v>
      </c>
      <c r="F178" s="66" t="s">
        <v>36</v>
      </c>
      <c r="G178" s="66">
        <f t="shared" si="42"/>
        <v>28</v>
      </c>
      <c r="H178" s="73"/>
      <c r="I178" s="74"/>
      <c r="J178" s="74"/>
      <c r="K178" s="74"/>
      <c r="L178" s="74"/>
      <c r="M178" s="74"/>
      <c r="N178" s="74"/>
      <c r="O178" s="74"/>
      <c r="P178" s="74"/>
      <c r="Q178" s="74"/>
      <c r="R178" s="74"/>
      <c r="S178" s="74"/>
      <c r="T178" s="74"/>
      <c r="U178" s="74"/>
      <c r="V178" s="74"/>
      <c r="W178" s="74"/>
      <c r="X178" s="74"/>
      <c r="Y178" s="74"/>
      <c r="Z178" s="74"/>
      <c r="AA178" s="74"/>
      <c r="AB178" s="74"/>
      <c r="AC178" s="74"/>
      <c r="AD178" s="74"/>
      <c r="AE178" s="74"/>
      <c r="AF178" s="74"/>
      <c r="AG178" s="74"/>
      <c r="AH178" s="74"/>
      <c r="AI178" s="74"/>
      <c r="AJ178" s="74"/>
      <c r="AK178" s="74"/>
      <c r="AL178" s="74"/>
      <c r="AM178" s="74"/>
      <c r="AN178" s="75"/>
    </row>
    <row r="179" spans="1:40" hidden="1">
      <c r="A179" s="65">
        <v>167</v>
      </c>
      <c r="B179" s="47">
        <v>1079</v>
      </c>
      <c r="C179" s="48" t="s">
        <v>801</v>
      </c>
      <c r="D179" s="49" t="s">
        <v>802</v>
      </c>
      <c r="E179" s="66">
        <v>40</v>
      </c>
      <c r="F179" s="66" t="s">
        <v>36</v>
      </c>
      <c r="G179" s="66">
        <f t="shared" si="42"/>
        <v>28</v>
      </c>
      <c r="H179" s="73"/>
      <c r="I179" s="74"/>
      <c r="J179" s="74"/>
      <c r="K179" s="74"/>
      <c r="L179" s="74"/>
      <c r="M179" s="74"/>
      <c r="N179" s="74"/>
      <c r="O179" s="74"/>
      <c r="P179" s="74"/>
      <c r="Q179" s="74"/>
      <c r="R179" s="74"/>
      <c r="S179" s="74"/>
      <c r="T179" s="74"/>
      <c r="U179" s="74"/>
      <c r="V179" s="74"/>
      <c r="W179" s="74"/>
      <c r="X179" s="74"/>
      <c r="Y179" s="74"/>
      <c r="Z179" s="74"/>
      <c r="AA179" s="74"/>
      <c r="AB179" s="74"/>
      <c r="AC179" s="74"/>
      <c r="AD179" s="74"/>
      <c r="AE179" s="74"/>
      <c r="AF179" s="74"/>
      <c r="AG179" s="74"/>
      <c r="AH179" s="74"/>
      <c r="AI179" s="74"/>
      <c r="AJ179" s="74"/>
      <c r="AK179" s="74"/>
      <c r="AL179" s="74"/>
      <c r="AM179" s="74"/>
      <c r="AN179" s="75"/>
    </row>
    <row r="180" spans="1:40" hidden="1">
      <c r="A180" s="65">
        <v>169</v>
      </c>
      <c r="B180" s="47">
        <v>1073</v>
      </c>
      <c r="C180" s="48" t="s">
        <v>803</v>
      </c>
      <c r="D180" s="49" t="s">
        <v>804</v>
      </c>
      <c r="E180" s="66">
        <v>40</v>
      </c>
      <c r="F180" s="66" t="s">
        <v>36</v>
      </c>
      <c r="G180" s="66">
        <f t="shared" si="42"/>
        <v>28</v>
      </c>
      <c r="H180" s="73"/>
      <c r="I180" s="74"/>
      <c r="J180" s="74"/>
      <c r="K180" s="74"/>
      <c r="L180" s="74"/>
      <c r="M180" s="74"/>
      <c r="N180" s="74"/>
      <c r="O180" s="74"/>
      <c r="P180" s="74"/>
      <c r="Q180" s="74"/>
      <c r="R180" s="74"/>
      <c r="S180" s="74"/>
      <c r="T180" s="74"/>
      <c r="U180" s="74"/>
      <c r="V180" s="74"/>
      <c r="W180" s="74"/>
      <c r="X180" s="74"/>
      <c r="Y180" s="74"/>
      <c r="Z180" s="74"/>
      <c r="AA180" s="74"/>
      <c r="AB180" s="74"/>
      <c r="AC180" s="74"/>
      <c r="AD180" s="74"/>
      <c r="AE180" s="74"/>
      <c r="AF180" s="74"/>
      <c r="AG180" s="74"/>
      <c r="AH180" s="74"/>
      <c r="AI180" s="74"/>
      <c r="AJ180" s="74"/>
      <c r="AK180" s="74"/>
      <c r="AL180" s="74"/>
      <c r="AM180" s="74"/>
      <c r="AN180" s="75"/>
    </row>
    <row r="181" spans="1:40" hidden="1">
      <c r="A181" s="65">
        <v>170</v>
      </c>
      <c r="B181" s="47">
        <v>519</v>
      </c>
      <c r="C181" s="48" t="s">
        <v>805</v>
      </c>
      <c r="D181" s="47">
        <v>1104760051</v>
      </c>
      <c r="E181" s="66">
        <v>40</v>
      </c>
      <c r="F181" s="66" t="s">
        <v>36</v>
      </c>
      <c r="G181" s="66">
        <f t="shared" si="42"/>
        <v>28</v>
      </c>
      <c r="H181" s="76"/>
      <c r="I181" s="77"/>
      <c r="J181" s="77"/>
      <c r="K181" s="77"/>
      <c r="L181" s="77"/>
      <c r="M181" s="77"/>
      <c r="N181" s="77"/>
      <c r="O181" s="77"/>
      <c r="P181" s="77"/>
      <c r="Q181" s="77"/>
      <c r="R181" s="77"/>
      <c r="S181" s="77"/>
      <c r="T181" s="77"/>
      <c r="U181" s="77"/>
      <c r="V181" s="77"/>
      <c r="W181" s="77"/>
      <c r="X181" s="77"/>
      <c r="Y181" s="77"/>
      <c r="Z181" s="77"/>
      <c r="AA181" s="77"/>
      <c r="AB181" s="77"/>
      <c r="AC181" s="77"/>
      <c r="AD181" s="77"/>
      <c r="AE181" s="77"/>
      <c r="AF181" s="77"/>
      <c r="AG181" s="77"/>
      <c r="AH181" s="77"/>
      <c r="AI181" s="77"/>
      <c r="AJ181" s="77"/>
      <c r="AK181" s="77"/>
      <c r="AL181" s="77"/>
      <c r="AM181" s="77"/>
      <c r="AN181" s="78"/>
    </row>
  </sheetData>
  <mergeCells count="33">
    <mergeCell ref="A1:AN1"/>
    <mergeCell ref="A2:D2"/>
    <mergeCell ref="E2:J2"/>
    <mergeCell ref="K2:U2"/>
    <mergeCell ref="V2:AA2"/>
    <mergeCell ref="AB2:AL2"/>
    <mergeCell ref="AM2:AN4"/>
    <mergeCell ref="H4:H5"/>
    <mergeCell ref="I4:J4"/>
    <mergeCell ref="K4:M4"/>
    <mergeCell ref="AO2:AO4"/>
    <mergeCell ref="A3:A5"/>
    <mergeCell ref="B3:B5"/>
    <mergeCell ref="C3:C5"/>
    <mergeCell ref="D3:D5"/>
    <mergeCell ref="E3:J3"/>
    <mergeCell ref="K3:U3"/>
    <mergeCell ref="V3:AA3"/>
    <mergeCell ref="AB3:AL3"/>
    <mergeCell ref="F4:F5"/>
    <mergeCell ref="H126:AN181"/>
    <mergeCell ref="Z4:AA4"/>
    <mergeCell ref="AB4:AD4"/>
    <mergeCell ref="AE4:AE5"/>
    <mergeCell ref="AF4:AG4"/>
    <mergeCell ref="AH4:AJ4"/>
    <mergeCell ref="AK4:AL4"/>
    <mergeCell ref="N4:N5"/>
    <mergeCell ref="O4:P4"/>
    <mergeCell ref="Q4:S4"/>
    <mergeCell ref="T4:U4"/>
    <mergeCell ref="W4:W5"/>
    <mergeCell ref="Y4:Y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HOMBRES</vt:lpstr>
      <vt:lpstr>MUJERES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2015-06-04T03:59:40Z</dcterms:modified>
</cp:coreProperties>
</file>